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mmari\Desktop\"/>
    </mc:Choice>
  </mc:AlternateContent>
  <xr:revisionPtr revIDLastSave="0" documentId="8_{07BC2A15-3A8E-40E3-AFDB-5D935A5C7328}" xr6:coauthVersionLast="47" xr6:coauthVersionMax="47" xr10:uidLastSave="{00000000-0000-0000-0000-000000000000}"/>
  <bookViews>
    <workbookView xWindow="-108" yWindow="-108" windowWidth="23256" windowHeight="13896" firstSheet="1" activeTab="2" xr2:uid="{A2EA36C9-AE5D-4C6E-8EBB-555B540B2E1F}"/>
  </bookViews>
  <sheets>
    <sheet name="Dashboard" sheetId="3" r:id="rId1"/>
    <sheet name="Saisie des données" sheetId="1" r:id="rId2"/>
    <sheet name="ParamètreType " sheetId="2" r:id="rId3"/>
    <sheet name="BaseGraphique"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4" l="1"/>
  <c r="D11" i="4"/>
  <c r="E11" i="4"/>
  <c r="F11" i="4"/>
  <c r="G11" i="4"/>
  <c r="H11" i="4"/>
  <c r="I11" i="4"/>
  <c r="J11" i="4"/>
  <c r="K11" i="4"/>
  <c r="L11" i="4"/>
  <c r="N11" i="4"/>
  <c r="O11" i="4"/>
  <c r="P11" i="4"/>
  <c r="Q11" i="4"/>
  <c r="R11" i="4"/>
  <c r="S11" i="4"/>
  <c r="T11" i="4"/>
  <c r="U11" i="4"/>
  <c r="V11" i="4"/>
  <c r="W11" i="4"/>
  <c r="X11" i="4"/>
  <c r="Y11" i="4"/>
  <c r="Z11" i="4"/>
  <c r="AA11" i="4"/>
  <c r="AB11" i="4"/>
  <c r="AC11" i="4"/>
  <c r="AD11" i="4"/>
  <c r="AE11" i="4"/>
  <c r="AF11" i="4"/>
  <c r="B11" i="4"/>
  <c r="AV8" i="1" l="1"/>
  <c r="AV9" i="1"/>
  <c r="AV10" i="1"/>
  <c r="AV11" i="1" s="1"/>
  <c r="AV12" i="1"/>
  <c r="AV13" i="1" s="1"/>
  <c r="AV14" i="1"/>
  <c r="AV15" i="1" s="1"/>
  <c r="AV16" i="1"/>
  <c r="AV17" i="1" s="1"/>
  <c r="AV18" i="1"/>
  <c r="AV19" i="1"/>
  <c r="AV20" i="1"/>
  <c r="AV21" i="1" s="1"/>
  <c r="AV22" i="1" s="1"/>
  <c r="AV23" i="1" s="1"/>
  <c r="AV24" i="1" s="1"/>
  <c r="AV25" i="1" s="1"/>
  <c r="AV26" i="1" s="1"/>
  <c r="AV27" i="1" s="1"/>
  <c r="AV28" i="1" s="1"/>
  <c r="AV29" i="1" s="1"/>
  <c r="AV30" i="1" s="1"/>
  <c r="AV31" i="1" s="1"/>
  <c r="AV32" i="1" s="1"/>
  <c r="AV33" i="1" s="1"/>
  <c r="AV34" i="1" s="1"/>
  <c r="AV35" i="1" s="1"/>
  <c r="AV36" i="1" s="1"/>
  <c r="AV37" i="1" s="1"/>
  <c r="AV38" i="1" s="1"/>
  <c r="AV39" i="1" s="1"/>
  <c r="AV40" i="1" s="1"/>
  <c r="AV41" i="1" s="1"/>
  <c r="AV42" i="1" s="1"/>
  <c r="AV43" i="1" s="1"/>
  <c r="AV44" i="1" s="1"/>
  <c r="AV45" i="1" s="1"/>
  <c r="AV46" i="1" s="1"/>
  <c r="AV47" i="1" s="1"/>
  <c r="AV48" i="1" s="1"/>
  <c r="AV49" i="1" s="1"/>
  <c r="AV50" i="1" s="1"/>
  <c r="AV51" i="1" s="1"/>
  <c r="AV52" i="1" s="1"/>
  <c r="AV53" i="1" s="1"/>
  <c r="AV54" i="1" s="1"/>
  <c r="AV55" i="1" s="1"/>
  <c r="AV56" i="1" s="1"/>
  <c r="AV57" i="1" s="1"/>
  <c r="AV58" i="1" s="1"/>
  <c r="AV59" i="1" s="1"/>
  <c r="AV60" i="1" s="1"/>
  <c r="AV61" i="1" s="1"/>
  <c r="AV62" i="1" s="1"/>
  <c r="AV63" i="1" s="1"/>
  <c r="AV64" i="1" s="1"/>
  <c r="AV65" i="1" s="1"/>
  <c r="AV66" i="1" s="1"/>
  <c r="AV67" i="1" s="1"/>
  <c r="AV68" i="1" s="1"/>
  <c r="AV69" i="1" s="1"/>
  <c r="AV70" i="1" s="1"/>
  <c r="AV71" i="1" s="1"/>
  <c r="AV72" i="1" s="1"/>
  <c r="AV73" i="1" s="1"/>
  <c r="AV74" i="1" s="1"/>
  <c r="AV75" i="1" s="1"/>
  <c r="AV76" i="1" s="1"/>
  <c r="AV77" i="1" s="1"/>
  <c r="AV78" i="1" s="1"/>
  <c r="AV79" i="1" s="1"/>
  <c r="AV80" i="1" s="1"/>
  <c r="AV81" i="1" s="1"/>
  <c r="AV82" i="1" s="1"/>
  <c r="AV83" i="1" s="1"/>
  <c r="AV84" i="1" s="1"/>
  <c r="AV85" i="1" s="1"/>
  <c r="AV86" i="1" s="1"/>
  <c r="AV87" i="1" s="1"/>
  <c r="AV88" i="1" s="1"/>
  <c r="AV89" i="1" s="1"/>
  <c r="AV90" i="1" s="1"/>
  <c r="AV91" i="1" s="1"/>
  <c r="AV92" i="1" s="1"/>
  <c r="AV93" i="1" s="1"/>
  <c r="AV94" i="1" s="1"/>
  <c r="AV95" i="1" s="1"/>
  <c r="AV96" i="1" s="1"/>
  <c r="AV97" i="1" s="1"/>
  <c r="AV98" i="1" s="1"/>
  <c r="AV99" i="1" s="1"/>
  <c r="AV100" i="1" s="1"/>
  <c r="AV101" i="1" s="1"/>
  <c r="AV102" i="1" s="1"/>
  <c r="AV103" i="1" s="1"/>
  <c r="AV104" i="1" s="1"/>
  <c r="AV105" i="1" s="1"/>
  <c r="AV106" i="1" s="1"/>
  <c r="AV107" i="1" s="1"/>
  <c r="AV108" i="1" s="1"/>
  <c r="AV109" i="1" s="1"/>
  <c r="AV110" i="1" s="1"/>
  <c r="AV111" i="1" s="1"/>
  <c r="AV112" i="1" s="1"/>
  <c r="AV113" i="1" s="1"/>
  <c r="AV114" i="1" s="1"/>
  <c r="AV115" i="1" s="1"/>
  <c r="AV116" i="1" s="1"/>
  <c r="AV117" i="1" s="1"/>
  <c r="AV118" i="1" s="1"/>
  <c r="AV119" i="1" s="1"/>
  <c r="AV120" i="1" s="1"/>
  <c r="AV121" i="1" s="1"/>
  <c r="AV122" i="1" s="1"/>
  <c r="AV123" i="1" s="1"/>
  <c r="AV124" i="1" s="1"/>
  <c r="AV125" i="1" s="1"/>
  <c r="AV126" i="1" s="1"/>
  <c r="AV127" i="1" s="1"/>
  <c r="AV128" i="1" s="1"/>
  <c r="AV129" i="1" s="1"/>
  <c r="AV130" i="1" s="1"/>
  <c r="AV131" i="1" s="1"/>
  <c r="AV132" i="1" s="1"/>
  <c r="AV133" i="1" s="1"/>
  <c r="AV134" i="1" s="1"/>
  <c r="AV135" i="1" s="1"/>
  <c r="AV136" i="1" s="1"/>
  <c r="AV137" i="1" s="1"/>
  <c r="AV138" i="1" s="1"/>
  <c r="AV139" i="1" s="1"/>
  <c r="AV140" i="1" s="1"/>
  <c r="AV141" i="1" s="1"/>
  <c r="AV142" i="1" s="1"/>
  <c r="AV143" i="1" s="1"/>
  <c r="AV144" i="1" s="1"/>
  <c r="AV145" i="1" s="1"/>
  <c r="AV146" i="1" s="1"/>
  <c r="AV147" i="1" s="1"/>
  <c r="AV148" i="1" s="1"/>
  <c r="AV149" i="1" s="1"/>
  <c r="AV150" i="1" s="1"/>
  <c r="AV151" i="1" s="1"/>
  <c r="AV152" i="1" s="1"/>
  <c r="AV153" i="1" s="1"/>
  <c r="AV154" i="1" s="1"/>
  <c r="AV155" i="1" s="1"/>
  <c r="AV156" i="1" s="1"/>
  <c r="AV157" i="1" s="1"/>
  <c r="AV158" i="1" s="1"/>
  <c r="AV159" i="1" s="1"/>
  <c r="AV160" i="1" s="1"/>
  <c r="AV161" i="1" s="1"/>
  <c r="AV162" i="1" s="1"/>
  <c r="AV163" i="1" s="1"/>
  <c r="AV164" i="1" s="1"/>
  <c r="AV165" i="1" s="1"/>
  <c r="AV166" i="1" s="1"/>
  <c r="AV167" i="1" s="1"/>
  <c r="AV168" i="1" s="1"/>
  <c r="AV169" i="1" s="1"/>
  <c r="AV170" i="1" s="1"/>
  <c r="AV171" i="1" s="1"/>
  <c r="AV172" i="1" s="1"/>
  <c r="AV173" i="1" s="1"/>
  <c r="AV174" i="1" s="1"/>
  <c r="AV175" i="1" s="1"/>
  <c r="AV176" i="1" s="1"/>
  <c r="AV177" i="1" s="1"/>
  <c r="AV178" i="1" s="1"/>
  <c r="AV179" i="1" s="1"/>
  <c r="AV180" i="1" s="1"/>
  <c r="AV181" i="1" s="1"/>
  <c r="AV182" i="1" s="1"/>
  <c r="AV183" i="1" s="1"/>
  <c r="AV184" i="1" s="1"/>
  <c r="AV185" i="1" s="1"/>
  <c r="AV186" i="1" s="1"/>
  <c r="AV187" i="1" s="1"/>
  <c r="AV188" i="1" s="1"/>
  <c r="AV189" i="1" s="1"/>
  <c r="AV190" i="1" s="1"/>
  <c r="AV191" i="1" s="1"/>
  <c r="AV192" i="1" s="1"/>
  <c r="AV193" i="1" s="1"/>
  <c r="AV194" i="1" s="1"/>
  <c r="AV195" i="1" s="1"/>
  <c r="AV196" i="1" s="1"/>
  <c r="AV197" i="1" s="1"/>
  <c r="AV198" i="1" s="1"/>
  <c r="AV199" i="1" s="1"/>
  <c r="AV200" i="1" s="1"/>
  <c r="AV201" i="1" s="1"/>
  <c r="AV202" i="1" s="1"/>
  <c r="AV203" i="1" s="1"/>
  <c r="AV204" i="1" s="1"/>
  <c r="AV205" i="1" s="1"/>
  <c r="AV206" i="1" s="1"/>
  <c r="AV207" i="1" s="1"/>
  <c r="AV208" i="1" s="1"/>
  <c r="AV6" i="1"/>
  <c r="AV7" i="1" s="1"/>
  <c r="AV4" i="1"/>
  <c r="AV5" i="1" s="1"/>
  <c r="AV2" i="1"/>
  <c r="S3" i="4"/>
  <c r="U3" i="4"/>
  <c r="V3" i="4"/>
  <c r="W3" i="4"/>
  <c r="X3" i="4"/>
  <c r="Y3" i="4"/>
  <c r="Z3" i="4"/>
  <c r="AA3" i="4"/>
  <c r="AB3" i="4"/>
  <c r="AC3" i="4"/>
  <c r="AD3" i="4"/>
  <c r="AE3" i="4"/>
  <c r="AF3" i="4"/>
  <c r="AG3" i="4"/>
  <c r="AH3" i="4"/>
  <c r="AI3" i="4"/>
  <c r="AJ3" i="4"/>
  <c r="AK3" i="4"/>
  <c r="AL3" i="4"/>
  <c r="AM3" i="4"/>
  <c r="L3" i="4"/>
  <c r="M3" i="4"/>
  <c r="N3" i="4"/>
  <c r="O3" i="4"/>
  <c r="P3" i="4"/>
  <c r="Q3" i="4"/>
  <c r="R3" i="4"/>
  <c r="J3" i="4"/>
  <c r="K3" i="4"/>
  <c r="I3" i="4"/>
  <c r="AU3" i="1"/>
  <c r="AU4" i="1"/>
  <c r="AU5" i="1"/>
  <c r="AU6" i="1"/>
  <c r="AU7" i="1"/>
  <c r="AU8" i="1"/>
  <c r="AU9" i="1"/>
  <c r="AU10" i="1"/>
  <c r="AU11" i="1"/>
  <c r="AU12" i="1"/>
  <c r="AU13" i="1"/>
  <c r="AU14" i="1"/>
  <c r="AU15" i="1"/>
  <c r="AU16" i="1"/>
  <c r="AU17" i="1"/>
  <c r="AU18" i="1"/>
  <c r="AU19" i="1"/>
  <c r="AU20" i="1"/>
  <c r="AU21" i="1"/>
  <c r="AU22" i="1"/>
  <c r="AU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55" i="1"/>
  <c r="AU56" i="1"/>
  <c r="AU57" i="1"/>
  <c r="AU58" i="1"/>
  <c r="AU59" i="1"/>
  <c r="AU60" i="1"/>
  <c r="AU61" i="1"/>
  <c r="AU62" i="1"/>
  <c r="AU63" i="1"/>
  <c r="AU64" i="1"/>
  <c r="AU65" i="1"/>
  <c r="AU66" i="1"/>
  <c r="AU67" i="1"/>
  <c r="AU68" i="1"/>
  <c r="AU69" i="1"/>
  <c r="AU70" i="1"/>
  <c r="AU71" i="1"/>
  <c r="AU72" i="1"/>
  <c r="AU73" i="1"/>
  <c r="AU74" i="1"/>
  <c r="AU75" i="1"/>
  <c r="AU76" i="1"/>
  <c r="AU77" i="1"/>
  <c r="AU78" i="1"/>
  <c r="AU79" i="1"/>
  <c r="AU80" i="1"/>
  <c r="AU81" i="1"/>
  <c r="AU82" i="1"/>
  <c r="AU83" i="1"/>
  <c r="AU84" i="1"/>
  <c r="AU85" i="1"/>
  <c r="AU86" i="1"/>
  <c r="AU87" i="1"/>
  <c r="AU88" i="1"/>
  <c r="AU89" i="1"/>
  <c r="AU90" i="1"/>
  <c r="AU91" i="1"/>
  <c r="AU92" i="1"/>
  <c r="AU93" i="1"/>
  <c r="AU94" i="1"/>
  <c r="AU95" i="1"/>
  <c r="AU96" i="1"/>
  <c r="AU97" i="1"/>
  <c r="AU98" i="1"/>
  <c r="AU99" i="1"/>
  <c r="AU100" i="1"/>
  <c r="AU101" i="1"/>
  <c r="AU102" i="1"/>
  <c r="AU103" i="1"/>
  <c r="AU104" i="1"/>
  <c r="AU105" i="1"/>
  <c r="AU106" i="1"/>
  <c r="AU107" i="1"/>
  <c r="AU108" i="1"/>
  <c r="AU109" i="1"/>
  <c r="AU110" i="1"/>
  <c r="AU111" i="1"/>
  <c r="AU112" i="1"/>
  <c r="AU113" i="1"/>
  <c r="AU114" i="1"/>
  <c r="AU115" i="1"/>
  <c r="AU116" i="1"/>
  <c r="AU117" i="1"/>
  <c r="AU118" i="1"/>
  <c r="AU119" i="1"/>
  <c r="AU120" i="1"/>
  <c r="AU121" i="1"/>
  <c r="AU122" i="1"/>
  <c r="AU123" i="1"/>
  <c r="AU124" i="1"/>
  <c r="AU125" i="1"/>
  <c r="AU126" i="1"/>
  <c r="AU127" i="1"/>
  <c r="AU128" i="1"/>
  <c r="AU129" i="1"/>
  <c r="AU130" i="1"/>
  <c r="AU131" i="1"/>
  <c r="AU132" i="1"/>
  <c r="AU133" i="1"/>
  <c r="AU134" i="1"/>
  <c r="AU135" i="1"/>
  <c r="AU136" i="1"/>
  <c r="AU137" i="1"/>
  <c r="AU138" i="1"/>
  <c r="AU139" i="1"/>
  <c r="AU140" i="1"/>
  <c r="AU141" i="1"/>
  <c r="AU142" i="1"/>
  <c r="AU143" i="1"/>
  <c r="AU144" i="1"/>
  <c r="AU145" i="1"/>
  <c r="AU146" i="1"/>
  <c r="AU147" i="1"/>
  <c r="AU148" i="1"/>
  <c r="AU149" i="1"/>
  <c r="AU150" i="1"/>
  <c r="AU151" i="1"/>
  <c r="AU152" i="1"/>
  <c r="AU153" i="1"/>
  <c r="AU154" i="1"/>
  <c r="AU155" i="1"/>
  <c r="AU156" i="1"/>
  <c r="AU157" i="1"/>
  <c r="AU158" i="1"/>
  <c r="AU159" i="1"/>
  <c r="AU160" i="1"/>
  <c r="AU161" i="1"/>
  <c r="AU162" i="1"/>
  <c r="AU163" i="1"/>
  <c r="AU164" i="1"/>
  <c r="AU165" i="1"/>
  <c r="AU166" i="1"/>
  <c r="AU167" i="1"/>
  <c r="AU168" i="1"/>
  <c r="AU169" i="1"/>
  <c r="AU170" i="1"/>
  <c r="AU171" i="1"/>
  <c r="AU172" i="1"/>
  <c r="AU173" i="1"/>
  <c r="AU174" i="1"/>
  <c r="AU175" i="1"/>
  <c r="AU176" i="1"/>
  <c r="AU177" i="1"/>
  <c r="AU178" i="1"/>
  <c r="AU179" i="1"/>
  <c r="AU180" i="1"/>
  <c r="AU181" i="1"/>
  <c r="AU182" i="1"/>
  <c r="AU183" i="1"/>
  <c r="AU184" i="1"/>
  <c r="AU185" i="1"/>
  <c r="AU186" i="1"/>
  <c r="AU187" i="1"/>
  <c r="AU188" i="1"/>
  <c r="AU189" i="1"/>
  <c r="AU190" i="1"/>
  <c r="AU191" i="1"/>
  <c r="AU192" i="1"/>
  <c r="AU193" i="1"/>
  <c r="AU194" i="1"/>
  <c r="AU195" i="1"/>
  <c r="AU196" i="1"/>
  <c r="AU197" i="1"/>
  <c r="AU198" i="1"/>
  <c r="AU199" i="1"/>
  <c r="AU200" i="1"/>
  <c r="AU201" i="1"/>
  <c r="AU202" i="1"/>
  <c r="AU203" i="1"/>
  <c r="AU204" i="1"/>
  <c r="AU205" i="1"/>
  <c r="AU206" i="1"/>
  <c r="AU207" i="1"/>
  <c r="E235" i="4"/>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174" i="4"/>
  <c r="D175" i="4"/>
  <c r="D176" i="4"/>
  <c r="D177" i="4"/>
  <c r="D178" i="4"/>
  <c r="D179" i="4"/>
  <c r="D180" i="4"/>
  <c r="D181" i="4"/>
  <c r="D182" i="4"/>
  <c r="D183" i="4"/>
  <c r="D184" i="4"/>
  <c r="D185" i="4"/>
  <c r="D186" i="4"/>
  <c r="D187" i="4"/>
  <c r="D188" i="4"/>
  <c r="D189" i="4"/>
  <c r="D190" i="4"/>
  <c r="D191" i="4"/>
  <c r="D192" i="4"/>
  <c r="D193" i="4"/>
  <c r="D194" i="4"/>
  <c r="D195" i="4"/>
  <c r="D196" i="4"/>
  <c r="D197" i="4"/>
  <c r="D198" i="4"/>
  <c r="D199" i="4"/>
  <c r="D200" i="4"/>
  <c r="D201" i="4"/>
  <c r="D202" i="4"/>
  <c r="D203" i="4"/>
  <c r="D204" i="4"/>
  <c r="D205" i="4"/>
  <c r="D206" i="4"/>
  <c r="D207" i="4"/>
  <c r="D208" i="4"/>
  <c r="D209" i="4"/>
  <c r="D210" i="4"/>
  <c r="D211" i="4"/>
  <c r="D212" i="4"/>
  <c r="D213" i="4"/>
  <c r="D214" i="4"/>
  <c r="D215" i="4"/>
  <c r="D216" i="4"/>
  <c r="D217" i="4"/>
  <c r="D218" i="4"/>
  <c r="D219" i="4"/>
  <c r="D220" i="4"/>
  <c r="D221" i="4"/>
  <c r="D222" i="4"/>
  <c r="D223" i="4"/>
  <c r="D224" i="4"/>
  <c r="D225" i="4"/>
  <c r="D226" i="4"/>
  <c r="D227" i="4"/>
  <c r="D228" i="4"/>
  <c r="D229" i="4"/>
  <c r="D230" i="4"/>
  <c r="D231" i="4"/>
  <c r="D232" i="4"/>
  <c r="D233" i="4"/>
  <c r="D234" i="4"/>
  <c r="D235" i="4"/>
  <c r="D24" i="4"/>
  <c r="A216" i="4"/>
  <c r="A217" i="4"/>
  <c r="A218" i="4"/>
  <c r="A219" i="4"/>
  <c r="A220" i="4"/>
  <c r="A221" i="4"/>
  <c r="A222" i="4"/>
  <c r="A223" i="4"/>
  <c r="A224" i="4"/>
  <c r="A225" i="4"/>
  <c r="A226" i="4"/>
  <c r="A227" i="4"/>
  <c r="A228" i="4"/>
  <c r="A229" i="4"/>
  <c r="A230" i="4"/>
  <c r="A231" i="4"/>
  <c r="A232" i="4"/>
  <c r="A233" i="4"/>
  <c r="A234" i="4"/>
  <c r="A23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147" i="4"/>
  <c r="A148" i="4"/>
  <c r="A149" i="4"/>
  <c r="A150" i="4"/>
  <c r="A151" i="4"/>
  <c r="A152" i="4"/>
  <c r="A153" i="4"/>
  <c r="A154" i="4"/>
  <c r="A155" i="4"/>
  <c r="A156" i="4"/>
  <c r="A157" i="4"/>
  <c r="A158" i="4"/>
  <c r="A159" i="4"/>
  <c r="A160" i="4"/>
  <c r="A161" i="4"/>
  <c r="A162" i="4"/>
  <c r="A163" i="4"/>
  <c r="A164" i="4"/>
  <c r="A16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83" i="4"/>
  <c r="A84" i="4"/>
  <c r="A85" i="4"/>
  <c r="A86" i="4"/>
  <c r="A87" i="4"/>
  <c r="A88" i="4"/>
  <c r="A89" i="4"/>
  <c r="A90" i="4"/>
  <c r="A91" i="4"/>
  <c r="A92" i="4"/>
  <c r="A93" i="4"/>
  <c r="A94" i="4"/>
  <c r="A95" i="4"/>
  <c r="A96" i="4"/>
  <c r="A97" i="4"/>
  <c r="A98" i="4"/>
  <c r="A99" i="4"/>
  <c r="A100" i="4"/>
  <c r="A101" i="4"/>
  <c r="A102" i="4"/>
  <c r="A103" i="4"/>
  <c r="A104" i="4"/>
  <c r="A105" i="4"/>
  <c r="A68" i="4"/>
  <c r="A69" i="4"/>
  <c r="A70" i="4"/>
  <c r="A71" i="4"/>
  <c r="A72" i="4"/>
  <c r="A73" i="4"/>
  <c r="A74" i="4"/>
  <c r="A75" i="4"/>
  <c r="A76" i="4"/>
  <c r="A77" i="4"/>
  <c r="A78" i="4"/>
  <c r="A79" i="4"/>
  <c r="A80" i="4"/>
  <c r="A81" i="4"/>
  <c r="A82" i="4"/>
  <c r="A57" i="4"/>
  <c r="A58" i="4"/>
  <c r="A59" i="4"/>
  <c r="A60" i="4"/>
  <c r="A61" i="4"/>
  <c r="A62" i="4"/>
  <c r="A63" i="4"/>
  <c r="A64" i="4"/>
  <c r="A65" i="4"/>
  <c r="A66" i="4"/>
  <c r="A67"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24" i="4"/>
  <c r="B12" i="3"/>
  <c r="B10" i="3"/>
  <c r="C32" i="4" s="1"/>
  <c r="B8" i="3"/>
  <c r="AN13" i="4" l="1" a="1"/>
  <c r="AN13" i="4" s="1"/>
  <c r="AV3" i="1"/>
  <c r="C12" i="4" s="1" a="1"/>
  <c r="C12" i="4" s="1"/>
  <c r="V4" i="4"/>
  <c r="AL4" i="4"/>
  <c r="W4" i="4"/>
  <c r="AM4" i="4"/>
  <c r="X4" i="4"/>
  <c r="J4" i="4"/>
  <c r="Y4" i="4"/>
  <c r="K4" i="4"/>
  <c r="Z4" i="4"/>
  <c r="L4" i="4"/>
  <c r="AA4" i="4"/>
  <c r="M4" i="4"/>
  <c r="AB4" i="4"/>
  <c r="N4" i="4"/>
  <c r="AC4" i="4"/>
  <c r="O4" i="4"/>
  <c r="AD4" i="4"/>
  <c r="P4" i="4"/>
  <c r="AE4" i="4"/>
  <c r="Q4" i="4"/>
  <c r="AF4" i="4"/>
  <c r="R4" i="4"/>
  <c r="AG4" i="4"/>
  <c r="S4" i="4"/>
  <c r="AH4" i="4"/>
  <c r="T4" i="4"/>
  <c r="AI4" i="4"/>
  <c r="U4" i="4"/>
  <c r="AJ4" i="4"/>
  <c r="I4" i="4"/>
  <c r="AK4" i="4"/>
  <c r="F22" i="4" a="1"/>
  <c r="F22" i="4" s="1"/>
  <c r="F21" i="4" a="1"/>
  <c r="F21" i="4" s="1"/>
  <c r="AW175" i="1"/>
  <c r="AW176" i="1"/>
  <c r="AW140" i="1"/>
  <c r="C225" i="4"/>
  <c r="F25" i="4" a="1"/>
  <c r="F25" i="4" s="1"/>
  <c r="F24" i="4" a="1"/>
  <c r="F24" i="4" s="1"/>
  <c r="AW179" i="1"/>
  <c r="F23" i="4" a="1"/>
  <c r="F23" i="4" s="1"/>
  <c r="C224" i="4"/>
  <c r="C223" i="4"/>
  <c r="B28" i="4"/>
  <c r="B29" i="4"/>
  <c r="C173" i="4"/>
  <c r="C164" i="4"/>
  <c r="C163" i="4"/>
  <c r="C162" i="4"/>
  <c r="B27" i="4"/>
  <c r="B26" i="4"/>
  <c r="B122" i="4"/>
  <c r="AW4" i="1"/>
  <c r="B121" i="4"/>
  <c r="AW2" i="1"/>
  <c r="B25" i="4"/>
  <c r="B87" i="4"/>
  <c r="AW208" i="1"/>
  <c r="B120" i="4"/>
  <c r="B96" i="4"/>
  <c r="B88" i="4"/>
  <c r="AW200" i="1"/>
  <c r="B189" i="4"/>
  <c r="F27" i="4" a="1"/>
  <c r="F27" i="4" s="1"/>
  <c r="B24" i="4"/>
  <c r="AW180" i="1"/>
  <c r="B163" i="4"/>
  <c r="F26" i="4" a="1"/>
  <c r="F26" i="4" s="1"/>
  <c r="C161" i="4"/>
  <c r="AW207" i="1"/>
  <c r="B162" i="4"/>
  <c r="F18" i="4" a="1"/>
  <c r="F18" i="4" s="1"/>
  <c r="B160" i="4"/>
  <c r="AW47" i="1"/>
  <c r="AW118" i="1"/>
  <c r="B161" i="4"/>
  <c r="C83" i="4"/>
  <c r="AW108" i="1"/>
  <c r="B159" i="4"/>
  <c r="C82" i="4"/>
  <c r="F17" i="4" a="1"/>
  <c r="F17" i="4" s="1"/>
  <c r="AW107" i="1"/>
  <c r="F20" i="4" a="1"/>
  <c r="F20" i="4" s="1"/>
  <c r="AW119" i="1"/>
  <c r="C143" i="4"/>
  <c r="F19" i="4" a="1"/>
  <c r="F19" i="4" s="1"/>
  <c r="C109" i="4"/>
  <c r="AW45" i="1"/>
  <c r="AW86" i="1"/>
  <c r="B141" i="4"/>
  <c r="C81" i="4"/>
  <c r="F31" i="4" a="1"/>
  <c r="F31" i="4" s="1"/>
  <c r="F16" i="4" a="1"/>
  <c r="F16" i="4" s="1"/>
  <c r="AW106" i="1"/>
  <c r="B216" i="4"/>
  <c r="C80" i="4"/>
  <c r="F30" i="4" a="1"/>
  <c r="F30" i="4" s="1"/>
  <c r="F15" i="4" a="1"/>
  <c r="F15" i="4" s="1"/>
  <c r="B207" i="4"/>
  <c r="C79" i="4"/>
  <c r="F29" i="4" a="1"/>
  <c r="F29" i="4" s="1"/>
  <c r="F14" i="4" a="1"/>
  <c r="F14" i="4" s="1"/>
  <c r="B54" i="4"/>
  <c r="C226" i="4"/>
  <c r="C28" i="4"/>
  <c r="F28" i="4" a="1"/>
  <c r="F28" i="4" s="1"/>
  <c r="C142" i="4"/>
  <c r="AW85" i="1"/>
  <c r="B53" i="4"/>
  <c r="B119" i="4"/>
  <c r="B140" i="4"/>
  <c r="C221" i="4"/>
  <c r="C141" i="4"/>
  <c r="C60" i="4"/>
  <c r="AW174" i="1"/>
  <c r="AW84" i="1"/>
  <c r="B35" i="4"/>
  <c r="B118" i="4"/>
  <c r="B139" i="4"/>
  <c r="C196" i="4"/>
  <c r="C140" i="4"/>
  <c r="C52" i="4"/>
  <c r="AW173" i="1"/>
  <c r="AW83" i="1"/>
  <c r="B34" i="4"/>
  <c r="B117" i="4"/>
  <c r="B131" i="4"/>
  <c r="C195" i="4"/>
  <c r="C132" i="4"/>
  <c r="C51" i="4"/>
  <c r="AW153" i="1"/>
  <c r="AW80" i="1"/>
  <c r="B194" i="4"/>
  <c r="B130" i="4"/>
  <c r="C194" i="4"/>
  <c r="C131" i="4"/>
  <c r="C50" i="4"/>
  <c r="AW144" i="1"/>
  <c r="AW72" i="1"/>
  <c r="B193" i="4"/>
  <c r="B129" i="4"/>
  <c r="C193" i="4"/>
  <c r="C113" i="4"/>
  <c r="C49" i="4"/>
  <c r="C78" i="4"/>
  <c r="AW143" i="1"/>
  <c r="B192" i="4"/>
  <c r="C112" i="4"/>
  <c r="C222" i="4"/>
  <c r="AW142" i="1"/>
  <c r="AW51" i="1"/>
  <c r="B73" i="4"/>
  <c r="B191" i="4"/>
  <c r="B218" i="4"/>
  <c r="C191" i="4"/>
  <c r="C111" i="4"/>
  <c r="C30" i="4"/>
  <c r="AW52" i="1"/>
  <c r="B74" i="4"/>
  <c r="B219" i="4"/>
  <c r="C192" i="4"/>
  <c r="C48" i="4"/>
  <c r="AW5" i="1"/>
  <c r="AW141" i="1"/>
  <c r="AW48" i="1"/>
  <c r="B55" i="4"/>
  <c r="B190" i="4"/>
  <c r="B217" i="4"/>
  <c r="C180" i="4"/>
  <c r="C110" i="4"/>
  <c r="C29" i="4"/>
  <c r="AW120" i="1"/>
  <c r="AW46" i="1"/>
  <c r="B97" i="4"/>
  <c r="B171" i="4"/>
  <c r="B215" i="4"/>
  <c r="C172" i="4"/>
  <c r="C108" i="4"/>
  <c r="AW172" i="1"/>
  <c r="AW71" i="1"/>
  <c r="B72" i="4"/>
  <c r="B188" i="4"/>
  <c r="B206" i="4"/>
  <c r="C130" i="4"/>
  <c r="C77" i="4"/>
  <c r="AW138" i="1"/>
  <c r="B157" i="4"/>
  <c r="C129" i="4"/>
  <c r="AW197" i="1"/>
  <c r="AW69" i="1"/>
  <c r="B70" i="4"/>
  <c r="B156" i="4"/>
  <c r="B204" i="4"/>
  <c r="C158" i="4"/>
  <c r="C45" i="4"/>
  <c r="AW196" i="1"/>
  <c r="AW68" i="1"/>
  <c r="B42" i="4"/>
  <c r="B83" i="4"/>
  <c r="B106" i="4"/>
  <c r="B178" i="4"/>
  <c r="B155" i="4"/>
  <c r="B233" i="4"/>
  <c r="C210" i="4"/>
  <c r="C127" i="4"/>
  <c r="C67" i="4"/>
  <c r="C44" i="4"/>
  <c r="AW17" i="1"/>
  <c r="AW195" i="1"/>
  <c r="AW159" i="1"/>
  <c r="AW126" i="1"/>
  <c r="AW101" i="1"/>
  <c r="AW67" i="1"/>
  <c r="AW31" i="1"/>
  <c r="B41" i="4"/>
  <c r="B68" i="4"/>
  <c r="B82" i="4"/>
  <c r="B105" i="4"/>
  <c r="B177" i="4"/>
  <c r="B147" i="4"/>
  <c r="B232" i="4"/>
  <c r="B202" i="4"/>
  <c r="C209" i="4"/>
  <c r="C179" i="4"/>
  <c r="C156" i="4"/>
  <c r="C126" i="4"/>
  <c r="C96" i="4"/>
  <c r="C66" i="4"/>
  <c r="C36" i="4"/>
  <c r="AW105" i="1"/>
  <c r="B109" i="4"/>
  <c r="C160" i="4"/>
  <c r="AW198" i="1"/>
  <c r="AW70" i="1"/>
  <c r="B51" i="4"/>
  <c r="B108" i="4"/>
  <c r="B235" i="4"/>
  <c r="C159" i="4"/>
  <c r="C46" i="4"/>
  <c r="AW137" i="1"/>
  <c r="C211" i="4"/>
  <c r="AW18" i="1"/>
  <c r="AW102" i="1"/>
  <c r="B203" i="4"/>
  <c r="AW192" i="1"/>
  <c r="AW30" i="1"/>
  <c r="B40" i="4"/>
  <c r="B81" i="4"/>
  <c r="B146" i="4"/>
  <c r="B231" i="4"/>
  <c r="B201" i="4"/>
  <c r="C148" i="4"/>
  <c r="C95" i="4"/>
  <c r="C35" i="4"/>
  <c r="B128" i="4"/>
  <c r="B179" i="4"/>
  <c r="C98" i="4"/>
  <c r="AW136" i="1"/>
  <c r="B69" i="4"/>
  <c r="C157" i="4"/>
  <c r="AW125" i="1"/>
  <c r="C208" i="4"/>
  <c r="AW9" i="1"/>
  <c r="AW191" i="1"/>
  <c r="AW157" i="1"/>
  <c r="AW124" i="1"/>
  <c r="AW90" i="1"/>
  <c r="AW63" i="1"/>
  <c r="AW29" i="1"/>
  <c r="B39" i="4"/>
  <c r="B59" i="4"/>
  <c r="B80" i="4"/>
  <c r="B103" i="4"/>
  <c r="B175" i="4"/>
  <c r="B145" i="4"/>
  <c r="B223" i="4"/>
  <c r="B200" i="4"/>
  <c r="C207" i="4"/>
  <c r="C177" i="4"/>
  <c r="C147" i="4"/>
  <c r="C124" i="4"/>
  <c r="C94" i="4"/>
  <c r="C64" i="4"/>
  <c r="C34" i="4"/>
  <c r="B208" i="4"/>
  <c r="B224" i="4"/>
  <c r="B132" i="4"/>
  <c r="B148" i="4"/>
  <c r="B164" i="4"/>
  <c r="B180" i="4"/>
  <c r="B196" i="4"/>
  <c r="B110" i="4"/>
  <c r="B126" i="4"/>
  <c r="B89" i="4"/>
  <c r="B61" i="4"/>
  <c r="B43" i="4"/>
  <c r="AW19" i="1"/>
  <c r="AW37" i="1"/>
  <c r="AW55" i="1"/>
  <c r="AW73" i="1"/>
  <c r="AW91" i="1"/>
  <c r="AW109" i="1"/>
  <c r="AW127" i="1"/>
  <c r="AW147" i="1"/>
  <c r="AW165" i="1"/>
  <c r="AW183" i="1"/>
  <c r="AW201" i="1"/>
  <c r="AW11" i="1"/>
  <c r="B65" i="4"/>
  <c r="AW41" i="1"/>
  <c r="AW77" i="1"/>
  <c r="AW115" i="1"/>
  <c r="AW169" i="1"/>
  <c r="AW15" i="1"/>
  <c r="B229" i="4"/>
  <c r="B99" i="4"/>
  <c r="B48" i="4"/>
  <c r="AW60" i="1"/>
  <c r="B230" i="4"/>
  <c r="B100" i="4"/>
  <c r="B33" i="4"/>
  <c r="AW43" i="1"/>
  <c r="AW117" i="1"/>
  <c r="AW135" i="1"/>
  <c r="AW171" i="1"/>
  <c r="AW189" i="1"/>
  <c r="B209" i="4"/>
  <c r="B225" i="4"/>
  <c r="B133" i="4"/>
  <c r="B149" i="4"/>
  <c r="B165" i="4"/>
  <c r="B181" i="4"/>
  <c r="B197" i="4"/>
  <c r="B111" i="4"/>
  <c r="B127" i="4"/>
  <c r="B90" i="4"/>
  <c r="B62" i="4"/>
  <c r="B44" i="4"/>
  <c r="AW20" i="1"/>
  <c r="AW38" i="1"/>
  <c r="AW56" i="1"/>
  <c r="AW74" i="1"/>
  <c r="AW92" i="1"/>
  <c r="AW110" i="1"/>
  <c r="AW128" i="1"/>
  <c r="AW148" i="1"/>
  <c r="AW166" i="1"/>
  <c r="AW184" i="1"/>
  <c r="AW202" i="1"/>
  <c r="AW12" i="1"/>
  <c r="B47" i="4"/>
  <c r="AW59" i="1"/>
  <c r="AW133" i="1"/>
  <c r="AW205" i="1"/>
  <c r="B169" i="4"/>
  <c r="B32" i="4"/>
  <c r="E31" i="4" s="1"/>
  <c r="AW78" i="1"/>
  <c r="B214" i="4"/>
  <c r="B186" i="4"/>
  <c r="B95" i="4"/>
  <c r="AW99" i="1"/>
  <c r="B210" i="4"/>
  <c r="B226" i="4"/>
  <c r="B134" i="4"/>
  <c r="B150" i="4"/>
  <c r="B166" i="4"/>
  <c r="B182" i="4"/>
  <c r="B198" i="4"/>
  <c r="B112" i="4"/>
  <c r="B75" i="4"/>
  <c r="B91" i="4"/>
  <c r="B63" i="4"/>
  <c r="B45" i="4"/>
  <c r="AW21" i="1"/>
  <c r="AW39" i="1"/>
  <c r="AW57" i="1"/>
  <c r="AW75" i="1"/>
  <c r="AW93" i="1"/>
  <c r="AW111" i="1"/>
  <c r="AW131" i="1"/>
  <c r="AW149" i="1"/>
  <c r="AW167" i="1"/>
  <c r="AW185" i="1"/>
  <c r="AW203" i="1"/>
  <c r="AW13" i="1"/>
  <c r="B93" i="4"/>
  <c r="AW95" i="1"/>
  <c r="B213" i="4"/>
  <c r="B185" i="4"/>
  <c r="B115" i="4"/>
  <c r="B66" i="4"/>
  <c r="AW24" i="1"/>
  <c r="AW134" i="1"/>
  <c r="AW170" i="1"/>
  <c r="AW16" i="1"/>
  <c r="B154" i="4"/>
  <c r="B116" i="4"/>
  <c r="B49" i="4"/>
  <c r="AW25" i="1"/>
  <c r="B211" i="4"/>
  <c r="B227" i="4"/>
  <c r="B135" i="4"/>
  <c r="B151" i="4"/>
  <c r="B167" i="4"/>
  <c r="B183" i="4"/>
  <c r="B199" i="4"/>
  <c r="B113" i="4"/>
  <c r="B76" i="4"/>
  <c r="B92" i="4"/>
  <c r="B64" i="4"/>
  <c r="B30" i="4"/>
  <c r="B46" i="4"/>
  <c r="AW22" i="1"/>
  <c r="AW40" i="1"/>
  <c r="AW58" i="1"/>
  <c r="AW76" i="1"/>
  <c r="AW94" i="1"/>
  <c r="AW112" i="1"/>
  <c r="AW132" i="1"/>
  <c r="AW150" i="1"/>
  <c r="AW168" i="1"/>
  <c r="AW186" i="1"/>
  <c r="AW204" i="1"/>
  <c r="AW14" i="1"/>
  <c r="B77" i="4"/>
  <c r="AW151" i="1"/>
  <c r="B153" i="4"/>
  <c r="B78" i="4"/>
  <c r="AW42" i="1"/>
  <c r="AW116" i="1"/>
  <c r="AW152" i="1"/>
  <c r="AW188" i="1"/>
  <c r="B138" i="4"/>
  <c r="B79" i="4"/>
  <c r="AW79" i="1"/>
  <c r="B212" i="4"/>
  <c r="B228" i="4"/>
  <c r="B136" i="4"/>
  <c r="B152" i="4"/>
  <c r="B168" i="4"/>
  <c r="B184" i="4"/>
  <c r="B98" i="4"/>
  <c r="B114" i="4"/>
  <c r="B31" i="4"/>
  <c r="AW23" i="1"/>
  <c r="AW187" i="1"/>
  <c r="B137" i="4"/>
  <c r="B94" i="4"/>
  <c r="AW96" i="1"/>
  <c r="AW206" i="1"/>
  <c r="B170" i="4"/>
  <c r="B67" i="4"/>
  <c r="AW61" i="1"/>
  <c r="AW139" i="1"/>
  <c r="AW44" i="1"/>
  <c r="B86" i="4"/>
  <c r="B158" i="4"/>
  <c r="C220" i="4"/>
  <c r="C190" i="4"/>
  <c r="C100" i="4"/>
  <c r="C47" i="4"/>
  <c r="AW104" i="1"/>
  <c r="B85" i="4"/>
  <c r="C212" i="4"/>
  <c r="C76" i="4"/>
  <c r="AW163" i="1"/>
  <c r="AW35" i="1"/>
  <c r="B50" i="4"/>
  <c r="B107" i="4"/>
  <c r="B234" i="4"/>
  <c r="C188" i="4"/>
  <c r="C68" i="4"/>
  <c r="AW160" i="1"/>
  <c r="AW32" i="1"/>
  <c r="C97" i="4"/>
  <c r="AW10" i="1"/>
  <c r="AW158" i="1"/>
  <c r="AW64" i="1"/>
  <c r="B60" i="4"/>
  <c r="B176" i="4"/>
  <c r="C178" i="4"/>
  <c r="C65" i="4"/>
  <c r="AW8" i="1"/>
  <c r="AW190" i="1"/>
  <c r="AW156" i="1"/>
  <c r="AW123" i="1"/>
  <c r="AW89" i="1"/>
  <c r="AW62" i="1"/>
  <c r="AW28" i="1"/>
  <c r="B38" i="4"/>
  <c r="B58" i="4"/>
  <c r="B125" i="4"/>
  <c r="B102" i="4"/>
  <c r="B174" i="4"/>
  <c r="B144" i="4"/>
  <c r="B222" i="4"/>
  <c r="C24" i="4"/>
  <c r="C206" i="4"/>
  <c r="C176" i="4"/>
  <c r="C146" i="4"/>
  <c r="C116" i="4"/>
  <c r="C93" i="4"/>
  <c r="C63" i="4"/>
  <c r="C33" i="4"/>
  <c r="AW100" i="1"/>
  <c r="B104" i="4"/>
  <c r="C125" i="4"/>
  <c r="AW7" i="1"/>
  <c r="AW182" i="1"/>
  <c r="AW155" i="1"/>
  <c r="AW122" i="1"/>
  <c r="AW88" i="1"/>
  <c r="AW54" i="1"/>
  <c r="AW27" i="1"/>
  <c r="B37" i="4"/>
  <c r="B57" i="4"/>
  <c r="B124" i="4"/>
  <c r="B101" i="4"/>
  <c r="B173" i="4"/>
  <c r="B143" i="4"/>
  <c r="B221" i="4"/>
  <c r="C228" i="4"/>
  <c r="C205" i="4"/>
  <c r="C175" i="4"/>
  <c r="C145" i="4"/>
  <c r="C115" i="4"/>
  <c r="C92" i="4"/>
  <c r="C62" i="4"/>
  <c r="AW194" i="1"/>
  <c r="AW178" i="1"/>
  <c r="AW162" i="1"/>
  <c r="AW146" i="1"/>
  <c r="AW130" i="1"/>
  <c r="AW114" i="1"/>
  <c r="AW98" i="1"/>
  <c r="AW82" i="1"/>
  <c r="AW66" i="1"/>
  <c r="AW50" i="1"/>
  <c r="AW34" i="1"/>
  <c r="AW199" i="1"/>
  <c r="B52" i="4"/>
  <c r="C37" i="4"/>
  <c r="C53" i="4"/>
  <c r="C69" i="4"/>
  <c r="C85" i="4"/>
  <c r="C101" i="4"/>
  <c r="C117" i="4"/>
  <c r="C133" i="4"/>
  <c r="C149" i="4"/>
  <c r="C165" i="4"/>
  <c r="C181" i="4"/>
  <c r="C197" i="4"/>
  <c r="C213" i="4"/>
  <c r="C229" i="4"/>
  <c r="C58" i="4"/>
  <c r="C170" i="4"/>
  <c r="C75" i="4"/>
  <c r="C187" i="4"/>
  <c r="C38" i="4"/>
  <c r="C54" i="4"/>
  <c r="C70" i="4"/>
  <c r="C86" i="4"/>
  <c r="C102" i="4"/>
  <c r="C118" i="4"/>
  <c r="C134" i="4"/>
  <c r="C150" i="4"/>
  <c r="C166" i="4"/>
  <c r="C182" i="4"/>
  <c r="C198" i="4"/>
  <c r="C214" i="4"/>
  <c r="C230" i="4"/>
  <c r="C122" i="4"/>
  <c r="C91" i="4"/>
  <c r="C171" i="4"/>
  <c r="C39" i="4"/>
  <c r="C55" i="4"/>
  <c r="C71" i="4"/>
  <c r="C87" i="4"/>
  <c r="C103" i="4"/>
  <c r="C119" i="4"/>
  <c r="C135" i="4"/>
  <c r="C151" i="4"/>
  <c r="C167" i="4"/>
  <c r="C183" i="4"/>
  <c r="C199" i="4"/>
  <c r="C215" i="4"/>
  <c r="C231" i="4"/>
  <c r="C42" i="4"/>
  <c r="C74" i="4"/>
  <c r="C138" i="4"/>
  <c r="C186" i="4"/>
  <c r="C43" i="4"/>
  <c r="C107" i="4"/>
  <c r="C139" i="4"/>
  <c r="C235" i="4"/>
  <c r="C40" i="4"/>
  <c r="C56" i="4"/>
  <c r="C72" i="4"/>
  <c r="C88" i="4"/>
  <c r="C104" i="4"/>
  <c r="C120" i="4"/>
  <c r="C136" i="4"/>
  <c r="C152" i="4"/>
  <c r="C168" i="4"/>
  <c r="C184" i="4"/>
  <c r="C200" i="4"/>
  <c r="C216" i="4"/>
  <c r="C232" i="4"/>
  <c r="C26" i="4"/>
  <c r="E25" i="4" s="1"/>
  <c r="C90" i="4"/>
  <c r="C154" i="4"/>
  <c r="C202" i="4"/>
  <c r="C234" i="4"/>
  <c r="C59" i="4"/>
  <c r="C123" i="4"/>
  <c r="C155" i="4"/>
  <c r="C219" i="4"/>
  <c r="C25" i="4"/>
  <c r="C41" i="4"/>
  <c r="C57" i="4"/>
  <c r="C73" i="4"/>
  <c r="C89" i="4"/>
  <c r="C105" i="4"/>
  <c r="C121" i="4"/>
  <c r="C137" i="4"/>
  <c r="C153" i="4"/>
  <c r="C169" i="4"/>
  <c r="C185" i="4"/>
  <c r="C201" i="4"/>
  <c r="C217" i="4"/>
  <c r="C233" i="4"/>
  <c r="C106" i="4"/>
  <c r="C218" i="4"/>
  <c r="C27" i="4"/>
  <c r="C203" i="4"/>
  <c r="AW164" i="1"/>
  <c r="AW36" i="1"/>
  <c r="B71" i="4"/>
  <c r="B187" i="4"/>
  <c r="B205" i="4"/>
  <c r="C189" i="4"/>
  <c r="C99" i="4"/>
  <c r="AW103" i="1"/>
  <c r="B84" i="4"/>
  <c r="C128" i="4"/>
  <c r="AW6" i="1"/>
  <c r="AW181" i="1"/>
  <c r="AW154" i="1"/>
  <c r="AW121" i="1"/>
  <c r="AW87" i="1"/>
  <c r="AW53" i="1"/>
  <c r="AW26" i="1"/>
  <c r="B36" i="4"/>
  <c r="B56" i="4"/>
  <c r="B123" i="4"/>
  <c r="B195" i="4"/>
  <c r="B172" i="4"/>
  <c r="B142" i="4"/>
  <c r="B220" i="4"/>
  <c r="C227" i="4"/>
  <c r="C204" i="4"/>
  <c r="C174" i="4"/>
  <c r="C144" i="4"/>
  <c r="C114" i="4"/>
  <c r="C84" i="4"/>
  <c r="C61" i="4"/>
  <c r="C31" i="4"/>
  <c r="AW193" i="1"/>
  <c r="AW177" i="1"/>
  <c r="AW161" i="1"/>
  <c r="AW145" i="1"/>
  <c r="AW129" i="1"/>
  <c r="AW113" i="1"/>
  <c r="AW97" i="1"/>
  <c r="AW81" i="1"/>
  <c r="AW65" i="1"/>
  <c r="AW49" i="1"/>
  <c r="AW33" i="1"/>
  <c r="AD17" i="4" a="1"/>
  <c r="AD17" i="4" s="1"/>
  <c r="AD22" i="4" a="1"/>
  <c r="AD22" i="4" s="1"/>
  <c r="AD14" i="4" a="1"/>
  <c r="AD14" i="4" s="1"/>
  <c r="AD21" i="4" a="1"/>
  <c r="AD21" i="4" s="1"/>
  <c r="AD16" i="4" a="1"/>
  <c r="AD16" i="4" s="1"/>
  <c r="AD23" i="4" a="1"/>
  <c r="AD23" i="4" s="1"/>
  <c r="AD24" i="4" a="1"/>
  <c r="AD24" i="4" s="1"/>
  <c r="AD25" i="4" a="1"/>
  <c r="AD25" i="4" s="1"/>
  <c r="AD26" i="4" a="1"/>
  <c r="AD26" i="4" s="1"/>
  <c r="AD27" i="4" a="1"/>
  <c r="AD27" i="4" s="1"/>
  <c r="AD30" i="4" a="1"/>
  <c r="AD30" i="4" s="1"/>
  <c r="AD28" i="4" a="1"/>
  <c r="AD28" i="4" s="1"/>
  <c r="AD29" i="4" a="1"/>
  <c r="AD29" i="4" s="1"/>
  <c r="AD31" i="4" a="1"/>
  <c r="AD31" i="4" s="1"/>
  <c r="AD19" i="4" a="1"/>
  <c r="AD19" i="4" s="1"/>
  <c r="AD18" i="4" a="1"/>
  <c r="AD18" i="4" s="1"/>
  <c r="AD15" i="4" a="1"/>
  <c r="AD15" i="4" s="1"/>
  <c r="AD20" i="4" a="1"/>
  <c r="AD20" i="4" s="1"/>
  <c r="AT3" i="1"/>
  <c r="AT4" i="1"/>
  <c r="AT5" i="1"/>
  <c r="AT6" i="1"/>
  <c r="AT7" i="1"/>
  <c r="AT8" i="1"/>
  <c r="AT9" i="1"/>
  <c r="AT10" i="1"/>
  <c r="AT11" i="1"/>
  <c r="AT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55" i="1"/>
  <c r="AT56" i="1"/>
  <c r="AT57" i="1"/>
  <c r="AT58" i="1"/>
  <c r="AT59" i="1"/>
  <c r="AT60" i="1"/>
  <c r="AT61" i="1"/>
  <c r="AT62" i="1"/>
  <c r="AT63" i="1"/>
  <c r="AT64" i="1"/>
  <c r="AT65" i="1"/>
  <c r="AT66" i="1"/>
  <c r="AT67" i="1"/>
  <c r="AT68" i="1"/>
  <c r="AT69" i="1"/>
  <c r="AT70" i="1"/>
  <c r="AT71" i="1"/>
  <c r="AT72" i="1"/>
  <c r="AT73" i="1"/>
  <c r="AT74" i="1"/>
  <c r="AT75" i="1"/>
  <c r="AT76" i="1"/>
  <c r="AT77" i="1"/>
  <c r="AT78" i="1"/>
  <c r="AT79" i="1"/>
  <c r="AT80" i="1"/>
  <c r="AT81" i="1"/>
  <c r="AT82" i="1"/>
  <c r="AT83" i="1"/>
  <c r="AT84" i="1"/>
  <c r="AT85" i="1"/>
  <c r="AT86" i="1"/>
  <c r="AT87" i="1"/>
  <c r="AT88" i="1"/>
  <c r="AT89" i="1"/>
  <c r="AT90" i="1"/>
  <c r="AT91" i="1"/>
  <c r="AT92" i="1"/>
  <c r="AT93" i="1"/>
  <c r="AT94" i="1"/>
  <c r="AT95" i="1"/>
  <c r="AT96" i="1"/>
  <c r="AT97" i="1"/>
  <c r="AT98" i="1"/>
  <c r="AT99" i="1"/>
  <c r="AT100" i="1"/>
  <c r="AT101" i="1"/>
  <c r="AT102" i="1"/>
  <c r="AT103" i="1"/>
  <c r="AT104" i="1"/>
  <c r="AT105" i="1"/>
  <c r="AT106" i="1"/>
  <c r="AT107" i="1"/>
  <c r="AT108" i="1"/>
  <c r="AT109" i="1"/>
  <c r="AT110" i="1"/>
  <c r="AT111" i="1"/>
  <c r="AT112" i="1"/>
  <c r="AT113" i="1"/>
  <c r="AT114" i="1"/>
  <c r="AT115" i="1"/>
  <c r="AT116" i="1"/>
  <c r="AT117" i="1"/>
  <c r="AT118" i="1"/>
  <c r="AT119" i="1"/>
  <c r="AT120" i="1"/>
  <c r="AT121" i="1"/>
  <c r="AT122" i="1"/>
  <c r="AT123" i="1"/>
  <c r="AT124" i="1"/>
  <c r="AT125" i="1"/>
  <c r="AT126" i="1"/>
  <c r="AT127" i="1"/>
  <c r="AT128" i="1"/>
  <c r="AT129" i="1"/>
  <c r="AT130" i="1"/>
  <c r="AT131" i="1"/>
  <c r="AT132" i="1"/>
  <c r="AT133" i="1"/>
  <c r="AT134" i="1"/>
  <c r="AT135" i="1"/>
  <c r="AT136" i="1"/>
  <c r="AT137" i="1"/>
  <c r="AT138" i="1"/>
  <c r="AT139" i="1"/>
  <c r="AT140" i="1"/>
  <c r="AT141" i="1"/>
  <c r="AT142" i="1"/>
  <c r="AT143" i="1"/>
  <c r="AT144" i="1"/>
  <c r="AT145" i="1"/>
  <c r="AT146" i="1"/>
  <c r="AT147" i="1"/>
  <c r="AT148" i="1"/>
  <c r="AT149" i="1"/>
  <c r="AT150" i="1"/>
  <c r="AT151" i="1"/>
  <c r="AT152" i="1"/>
  <c r="AT153" i="1"/>
  <c r="AT154" i="1"/>
  <c r="AT155" i="1"/>
  <c r="AT156" i="1"/>
  <c r="AT157" i="1"/>
  <c r="AT158" i="1"/>
  <c r="AT159" i="1"/>
  <c r="AT160" i="1"/>
  <c r="AT161" i="1"/>
  <c r="AT162" i="1"/>
  <c r="AT163" i="1"/>
  <c r="AT164" i="1"/>
  <c r="AT165" i="1"/>
  <c r="AT166" i="1"/>
  <c r="AT167" i="1"/>
  <c r="AT168" i="1"/>
  <c r="AT169" i="1"/>
  <c r="AT170" i="1"/>
  <c r="AT171" i="1"/>
  <c r="AT172" i="1"/>
  <c r="AT173" i="1"/>
  <c r="AT174" i="1"/>
  <c r="AT175" i="1"/>
  <c r="AT176" i="1"/>
  <c r="AT177" i="1"/>
  <c r="AT178" i="1"/>
  <c r="AT179" i="1"/>
  <c r="AT180" i="1"/>
  <c r="AT181" i="1"/>
  <c r="AT182" i="1"/>
  <c r="AT183" i="1"/>
  <c r="AT184" i="1"/>
  <c r="AT185" i="1"/>
  <c r="AT186" i="1"/>
  <c r="AT187" i="1"/>
  <c r="AT188" i="1"/>
  <c r="AT189" i="1"/>
  <c r="AT190" i="1"/>
  <c r="AT191" i="1"/>
  <c r="AT192" i="1"/>
  <c r="AT193" i="1"/>
  <c r="AT194" i="1"/>
  <c r="AT195" i="1"/>
  <c r="AT196" i="1"/>
  <c r="AT197" i="1"/>
  <c r="AT198" i="1"/>
  <c r="AT199" i="1"/>
  <c r="AT200" i="1"/>
  <c r="AT201" i="1"/>
  <c r="AT202" i="1"/>
  <c r="AT203" i="1"/>
  <c r="AT204" i="1"/>
  <c r="AT205" i="1"/>
  <c r="AT206" i="1"/>
  <c r="AT207" i="1"/>
  <c r="AT208" i="1"/>
  <c r="AT2" i="1"/>
  <c r="E222" i="4" l="1"/>
  <c r="E158" i="4"/>
  <c r="E224" i="4"/>
  <c r="E33" i="4"/>
  <c r="AC12" i="4" a="1"/>
  <c r="AC12" i="4" s="1"/>
  <c r="E223" i="4"/>
  <c r="E13" i="4" a="1"/>
  <c r="E13" i="4" s="1"/>
  <c r="K12" i="4" a="1"/>
  <c r="K12" i="4" s="1"/>
  <c r="AA13" i="4" a="1"/>
  <c r="AA13" i="4" s="1"/>
  <c r="L12" i="4" a="1"/>
  <c r="L12" i="4" s="1"/>
  <c r="Q12" i="4" a="1"/>
  <c r="Q12" i="4" s="1"/>
  <c r="C13" i="4" a="1"/>
  <c r="C13" i="4" s="1"/>
  <c r="I12" i="4" a="1"/>
  <c r="I12" i="4" s="1"/>
  <c r="AE12" i="4" a="1"/>
  <c r="AE12" i="4" s="1"/>
  <c r="U13" i="4" a="1"/>
  <c r="U13" i="4" s="1"/>
  <c r="K13" i="4" a="1"/>
  <c r="K13" i="4" s="1"/>
  <c r="S13" i="4" a="1"/>
  <c r="S13" i="4" s="1"/>
  <c r="O12" i="4" a="1"/>
  <c r="O12" i="4" s="1"/>
  <c r="F13" i="4" a="1"/>
  <c r="F13" i="4" s="1"/>
  <c r="AW3" i="1"/>
  <c r="E12" i="4" a="1"/>
  <c r="E12" i="4" s="1"/>
  <c r="V12" i="4" a="1"/>
  <c r="V12" i="4" s="1"/>
  <c r="AA12" i="4" a="1"/>
  <c r="AA12" i="4" s="1"/>
  <c r="G12" i="4" a="1"/>
  <c r="G12" i="4" s="1"/>
  <c r="B13" i="4" a="1"/>
  <c r="B13" i="4" s="1"/>
  <c r="O13" i="4" a="1"/>
  <c r="O13" i="4" s="1"/>
  <c r="AE13" i="4" a="1"/>
  <c r="AE13" i="4" s="1"/>
  <c r="Y12" i="4" a="1"/>
  <c r="Y12" i="4" s="1"/>
  <c r="Z12" i="4" a="1"/>
  <c r="Z12" i="4" s="1"/>
  <c r="AD13" i="4" a="1"/>
  <c r="AD13" i="4" s="1"/>
  <c r="AK13" i="4" a="1"/>
  <c r="AK13" i="4" s="1"/>
  <c r="W12" i="4" a="1"/>
  <c r="W12" i="4" s="1"/>
  <c r="AB12" i="4" a="1"/>
  <c r="AB12" i="4" s="1"/>
  <c r="N13" i="4" a="1"/>
  <c r="N13" i="4" s="1"/>
  <c r="AB13" i="4" a="1"/>
  <c r="AB13" i="4" s="1"/>
  <c r="H13" i="4" a="1"/>
  <c r="H13" i="4" s="1"/>
  <c r="V13" i="4" a="1"/>
  <c r="V13" i="4" s="1"/>
  <c r="R12" i="4" a="1"/>
  <c r="R12" i="4" s="1"/>
  <c r="AF12" i="4" a="1"/>
  <c r="AF12" i="4" s="1"/>
  <c r="N12" i="4" a="1"/>
  <c r="N12" i="4" s="1"/>
  <c r="T13" i="4" a="1"/>
  <c r="T13" i="4" s="1"/>
  <c r="W13" i="4" a="1"/>
  <c r="W13" i="4" s="1"/>
  <c r="P12" i="4" a="1"/>
  <c r="P12" i="4" s="1"/>
  <c r="J12" i="4" a="1"/>
  <c r="J12" i="4" s="1"/>
  <c r="R13" i="4" a="1"/>
  <c r="R13" i="4" s="1"/>
  <c r="H12" i="4" a="1"/>
  <c r="H12" i="4" s="1"/>
  <c r="X13" i="4" a="1"/>
  <c r="X13" i="4" s="1"/>
  <c r="L13" i="4" a="1"/>
  <c r="L13" i="4" s="1"/>
  <c r="U12" i="4" a="1"/>
  <c r="U12" i="4" s="1"/>
  <c r="E109" i="4"/>
  <c r="F12" i="4" a="1"/>
  <c r="F12" i="4" s="1"/>
  <c r="D13" i="4" a="1"/>
  <c r="D13" i="4" s="1"/>
  <c r="AL13" i="4" a="1"/>
  <c r="AL13" i="4" s="1"/>
  <c r="D12" i="4" a="1"/>
  <c r="D12" i="4" s="1"/>
  <c r="I13" i="4" a="1"/>
  <c r="I13" i="4" s="1"/>
  <c r="X12" i="4" a="1"/>
  <c r="X12" i="4" s="1"/>
  <c r="Z13" i="4" a="1"/>
  <c r="Z13" i="4" s="1"/>
  <c r="AF13" i="4" a="1"/>
  <c r="AF13" i="4" s="1"/>
  <c r="S12" i="4" a="1"/>
  <c r="S12" i="4" s="1"/>
  <c r="J13" i="4" a="1"/>
  <c r="J13" i="4" s="1"/>
  <c r="AD12" i="4" a="1"/>
  <c r="AD12" i="4" s="1"/>
  <c r="P13" i="4" a="1"/>
  <c r="P13" i="4" s="1"/>
  <c r="AC13" i="4" a="1"/>
  <c r="AC13" i="4" s="1"/>
  <c r="Q13" i="4" a="1"/>
  <c r="Q13" i="4" s="1"/>
  <c r="G13" i="4" a="1"/>
  <c r="G13" i="4" s="1"/>
  <c r="T12" i="4" a="1"/>
  <c r="T12" i="4" s="1"/>
  <c r="B12" i="4" a="1"/>
  <c r="B12" i="4" s="1"/>
  <c r="Y13" i="4" a="1"/>
  <c r="Y13" i="4" s="1"/>
  <c r="E116" i="4"/>
  <c r="E78" i="4"/>
  <c r="E95" i="4"/>
  <c r="E36" i="4"/>
  <c r="E144" i="4"/>
  <c r="E28" i="4"/>
  <c r="E210" i="4"/>
  <c r="E119" i="4"/>
  <c r="E81" i="4"/>
  <c r="E172" i="4"/>
  <c r="E112" i="4"/>
  <c r="E216" i="4"/>
  <c r="E114" i="4"/>
  <c r="E162" i="4"/>
  <c r="E206" i="4"/>
  <c r="E56" i="4"/>
  <c r="E211" i="4"/>
  <c r="E125" i="4"/>
  <c r="E121" i="4"/>
  <c r="E97" i="4"/>
  <c r="E183" i="4"/>
  <c r="E142" i="4"/>
  <c r="E145" i="4"/>
  <c r="E160" i="4"/>
  <c r="E87" i="4"/>
  <c r="E159" i="4"/>
  <c r="E27" i="4"/>
  <c r="E63" i="4"/>
  <c r="E220" i="4"/>
  <c r="E227" i="4"/>
  <c r="E213" i="4"/>
  <c r="E161" i="4"/>
  <c r="E135" i="4"/>
  <c r="E163" i="4"/>
  <c r="E141" i="4"/>
  <c r="E138" i="4"/>
  <c r="E86" i="4"/>
  <c r="E204" i="4"/>
  <c r="E120" i="4"/>
  <c r="E53" i="4"/>
  <c r="E189" i="4"/>
  <c r="E186" i="4"/>
  <c r="E214" i="4"/>
  <c r="E80" i="4"/>
  <c r="E82" i="4"/>
  <c r="E188" i="4"/>
  <c r="E170" i="4"/>
  <c r="E140" i="4"/>
  <c r="E225" i="4"/>
  <c r="E123" i="4"/>
  <c r="E117" i="4"/>
  <c r="E122" i="4"/>
  <c r="E215" i="4"/>
  <c r="E52" i="4"/>
  <c r="E221" i="4"/>
  <c r="E111" i="4"/>
  <c r="E179" i="4"/>
  <c r="E129" i="4"/>
  <c r="E49" i="4"/>
  <c r="E166" i="4"/>
  <c r="E212" i="4"/>
  <c r="E187" i="4"/>
  <c r="E168" i="4"/>
  <c r="E143" i="4"/>
  <c r="E73" i="4"/>
  <c r="E51" i="4"/>
  <c r="E48" i="4"/>
  <c r="E79" i="4"/>
  <c r="E190" i="4"/>
  <c r="E128" i="4"/>
  <c r="E71" i="4"/>
  <c r="E118" i="4"/>
  <c r="E108" i="4"/>
  <c r="E77" i="4"/>
  <c r="E45" i="4"/>
  <c r="E110" i="4"/>
  <c r="E130" i="4"/>
  <c r="E195" i="4"/>
  <c r="E113" i="4"/>
  <c r="E29" i="4"/>
  <c r="E196" i="4"/>
  <c r="E218" i="4"/>
  <c r="E180" i="4"/>
  <c r="E164" i="4"/>
  <c r="E233" i="4"/>
  <c r="E39" i="4"/>
  <c r="E192" i="4"/>
  <c r="E171" i="4"/>
  <c r="E55" i="4"/>
  <c r="E59" i="4"/>
  <c r="E35" i="4"/>
  <c r="E72" i="4"/>
  <c r="E99" i="4"/>
  <c r="E203" i="4"/>
  <c r="E101" i="4"/>
  <c r="E229" i="4"/>
  <c r="E191" i="4"/>
  <c r="E139" i="4"/>
  <c r="E194" i="4"/>
  <c r="E54" i="4"/>
  <c r="E226" i="4"/>
  <c r="E193" i="4"/>
  <c r="E217" i="4"/>
  <c r="E157" i="4"/>
  <c r="E76" i="4"/>
  <c r="E107" i="4"/>
  <c r="E124" i="4"/>
  <c r="E153" i="4"/>
  <c r="E131" i="4"/>
  <c r="E24" i="4"/>
  <c r="E96" i="4"/>
  <c r="E47" i="4"/>
  <c r="E34" i="4"/>
  <c r="E201" i="4"/>
  <c r="E167" i="4"/>
  <c r="E148" i="4"/>
  <c r="E200" i="4"/>
  <c r="E50" i="4"/>
  <c r="E184" i="4"/>
  <c r="E134" i="4"/>
  <c r="E151" i="4"/>
  <c r="E65" i="4"/>
  <c r="E94" i="4"/>
  <c r="E132" i="4"/>
  <c r="E230" i="4"/>
  <c r="E92" i="4"/>
  <c r="E90" i="4"/>
  <c r="E185" i="4"/>
  <c r="E147" i="4"/>
  <c r="E199" i="4"/>
  <c r="E146" i="4"/>
  <c r="E69" i="4"/>
  <c r="E175" i="4"/>
  <c r="E228" i="4"/>
  <c r="E207" i="4"/>
  <c r="E174" i="4"/>
  <c r="E202" i="4"/>
  <c r="E232" i="4"/>
  <c r="E100" i="4"/>
  <c r="E32" i="4"/>
  <c r="E70" i="4"/>
  <c r="E231" i="4"/>
  <c r="E115" i="4"/>
  <c r="E102" i="4"/>
  <c r="E67" i="4"/>
  <c r="E154" i="4"/>
  <c r="E85" i="4"/>
  <c r="E173" i="4"/>
  <c r="E165" i="4"/>
  <c r="E178" i="4"/>
  <c r="E40" i="4"/>
  <c r="E177" i="4"/>
  <c r="E156" i="4"/>
  <c r="E44" i="4"/>
  <c r="E106" i="4"/>
  <c r="E62" i="4"/>
  <c r="E155" i="4"/>
  <c r="E152" i="4"/>
  <c r="E66" i="4"/>
  <c r="E169" i="4"/>
  <c r="E208" i="4"/>
  <c r="E98" i="4"/>
  <c r="E68" i="4"/>
  <c r="E104" i="4"/>
  <c r="E103" i="4"/>
  <c r="E84" i="4"/>
  <c r="E93" i="4"/>
  <c r="E198" i="4"/>
  <c r="E149" i="4"/>
  <c r="E43" i="4"/>
  <c r="E58" i="4"/>
  <c r="E127" i="4"/>
  <c r="E105" i="4"/>
  <c r="E75" i="4"/>
  <c r="E181" i="4"/>
  <c r="E136" i="4"/>
  <c r="E182" i="4"/>
  <c r="E133" i="4"/>
  <c r="E42" i="4"/>
  <c r="E38" i="4"/>
  <c r="E91" i="4"/>
  <c r="E197" i="4"/>
  <c r="E83" i="4"/>
  <c r="E57" i="4"/>
  <c r="E61" i="4"/>
  <c r="E26" i="4"/>
  <c r="E41" i="4"/>
  <c r="E74" i="4"/>
  <c r="E176" i="4"/>
  <c r="E219" i="4"/>
  <c r="E37" i="4"/>
  <c r="E137" i="4"/>
  <c r="E150" i="4"/>
  <c r="E209" i="4"/>
  <c r="E46" i="4"/>
  <c r="E89" i="4"/>
  <c r="E60" i="4"/>
  <c r="E30" i="4"/>
  <c r="E126" i="4"/>
  <c r="E64" i="4"/>
  <c r="E88" i="4"/>
  <c r="E234" i="4"/>
  <c r="E205" i="4"/>
  <c r="V54" i="4"/>
  <c r="W54" i="4"/>
  <c r="X54" i="4"/>
  <c r="Y54" i="4"/>
  <c r="Z54" i="4"/>
  <c r="AA54" i="4"/>
  <c r="AB54" i="4"/>
  <c r="AC54" i="4"/>
  <c r="AD54" i="4"/>
  <c r="AE54" i="4"/>
  <c r="AF54" i="4"/>
  <c r="AG54" i="4"/>
  <c r="AH54" i="4"/>
  <c r="AI54" i="4"/>
  <c r="AJ54" i="4"/>
  <c r="AK54" i="4"/>
  <c r="AL54" i="4"/>
  <c r="AM54" i="4"/>
  <c r="AN54" i="4"/>
  <c r="AO54" i="4"/>
  <c r="AP54" i="4"/>
  <c r="AQ54" i="4"/>
  <c r="AR54" i="4"/>
  <c r="AS54" i="4"/>
  <c r="AT54" i="4"/>
  <c r="AU54" i="4"/>
  <c r="AV54" i="4"/>
  <c r="AW54" i="4"/>
  <c r="AX54" i="4"/>
  <c r="AY54" i="4"/>
  <c r="AZ54" i="4"/>
  <c r="BA54" i="4"/>
  <c r="BB54" i="4"/>
  <c r="BC54" i="4"/>
  <c r="BD54" i="4"/>
  <c r="BE54" i="4"/>
  <c r="BF54" i="4"/>
  <c r="BG54" i="4"/>
  <c r="BH54" i="4"/>
  <c r="BI54" i="4"/>
  <c r="BJ54" i="4"/>
  <c r="BK54" i="4"/>
  <c r="BL54" i="4"/>
  <c r="BM54" i="4"/>
  <c r="BN54" i="4"/>
  <c r="BO54" i="4"/>
  <c r="BP54" i="4"/>
  <c r="BQ54" i="4"/>
  <c r="BR54" i="4"/>
  <c r="BS54" i="4"/>
  <c r="AX7" i="4" a="1"/>
  <c r="AX7" i="4" s="1"/>
  <c r="AY7" i="4" a="1"/>
  <c r="AY7" i="4" s="1"/>
  <c r="AZ7" i="4" a="1"/>
  <c r="AZ7" i="4" s="1"/>
  <c r="BA7" i="4" a="1"/>
  <c r="BA7" i="4" s="1"/>
  <c r="BB7" i="4" a="1"/>
  <c r="BB7" i="4" s="1"/>
  <c r="BC7" i="4" a="1"/>
  <c r="BC7" i="4" s="1"/>
  <c r="BD7" i="4" a="1"/>
  <c r="BD7" i="4" s="1"/>
  <c r="BE7" i="4" a="1"/>
  <c r="BE7" i="4" s="1"/>
  <c r="BF7" i="4" a="1"/>
  <c r="BF7" i="4" s="1"/>
  <c r="BG7" i="4" a="1"/>
  <c r="BG7" i="4" s="1"/>
  <c r="A5" i="4"/>
  <c r="Z1" i="4" s="1" a="1"/>
  <c r="Z1" i="4" s="1"/>
  <c r="N6" i="3" l="1" a="1"/>
  <c r="N6" i="3" s="1"/>
  <c r="P6" i="3" a="1"/>
  <c r="P6" i="3" s="1"/>
  <c r="D16" i="3" a="1"/>
  <c r="D16" i="3" s="1"/>
  <c r="B20" i="3" a="1"/>
  <c r="B20" i="3" s="1"/>
  <c r="D20" i="3" a="1"/>
  <c r="D20" i="3" s="1"/>
  <c r="B16" i="3" a="1"/>
  <c r="B16" i="3" s="1"/>
  <c r="AP10" i="1"/>
  <c r="AP12" i="1"/>
  <c r="AP14" i="1"/>
  <c r="AP16" i="1"/>
  <c r="AP18" i="1"/>
  <c r="AP20" i="1"/>
  <c r="AP22" i="1"/>
  <c r="AP24" i="1"/>
  <c r="AP26" i="1"/>
  <c r="AP28" i="1"/>
  <c r="AP30" i="1"/>
  <c r="AP32" i="1"/>
  <c r="AP34" i="1"/>
  <c r="AP36" i="1"/>
  <c r="AP38" i="1"/>
  <c r="AP40" i="1"/>
  <c r="AP42" i="1"/>
  <c r="AP44" i="1"/>
  <c r="AP46" i="1"/>
  <c r="AP48" i="1"/>
  <c r="AP50" i="1"/>
  <c r="AP52" i="1"/>
  <c r="AP54" i="1"/>
  <c r="AP56" i="1"/>
  <c r="AP58" i="1"/>
  <c r="AP60" i="1"/>
  <c r="AP62" i="1"/>
  <c r="AP64" i="1"/>
  <c r="AP66" i="1"/>
  <c r="AP68" i="1"/>
  <c r="AP70" i="1"/>
  <c r="AP72" i="1"/>
  <c r="AP74" i="1"/>
  <c r="AP76" i="1"/>
  <c r="AP78" i="1"/>
  <c r="AP80" i="1"/>
  <c r="AP82" i="1"/>
  <c r="AP84" i="1"/>
  <c r="AP86" i="1"/>
  <c r="AP88" i="1"/>
  <c r="AP90" i="1"/>
  <c r="AP92" i="1"/>
  <c r="AP94" i="1"/>
  <c r="AP96" i="1"/>
  <c r="AP98" i="1"/>
  <c r="AP100" i="1"/>
  <c r="AP102" i="1"/>
  <c r="AP104" i="1"/>
  <c r="AP106" i="1"/>
  <c r="AP108" i="1"/>
  <c r="AP110" i="1"/>
  <c r="AP112" i="1"/>
  <c r="AP114" i="1"/>
  <c r="AP116" i="1"/>
  <c r="AP118" i="1"/>
  <c r="AP120" i="1"/>
  <c r="AP122" i="1"/>
  <c r="AP124" i="1"/>
  <c r="AP126" i="1"/>
  <c r="AP128" i="1"/>
  <c r="AP130" i="1"/>
  <c r="AP132" i="1"/>
  <c r="AP134" i="1"/>
  <c r="AP136" i="1"/>
  <c r="AP138" i="1"/>
  <c r="AP140" i="1"/>
  <c r="AP142" i="1"/>
  <c r="AP144" i="1"/>
  <c r="AP146" i="1"/>
  <c r="AP148" i="1"/>
  <c r="AP150" i="1"/>
  <c r="AP152" i="1"/>
  <c r="AP154" i="1"/>
  <c r="AP156" i="1"/>
  <c r="AP158" i="1"/>
  <c r="AP160" i="1"/>
  <c r="AP162" i="1"/>
  <c r="AP164" i="1"/>
  <c r="AP166" i="1"/>
  <c r="AP168" i="1"/>
  <c r="AP170" i="1"/>
  <c r="AP172" i="1"/>
  <c r="AP174" i="1"/>
  <c r="AP176" i="1"/>
  <c r="AP178" i="1"/>
  <c r="AP180" i="1"/>
  <c r="AP182" i="1"/>
  <c r="AP184" i="1"/>
  <c r="AP186" i="1"/>
  <c r="AP188" i="1"/>
  <c r="AP190" i="1"/>
  <c r="AP192" i="1"/>
  <c r="AP194" i="1"/>
  <c r="AP196" i="1"/>
  <c r="AP198" i="1"/>
  <c r="AP200" i="1"/>
  <c r="AP202" i="1"/>
  <c r="AP204" i="1"/>
  <c r="AP206" i="1"/>
  <c r="AP4" i="1"/>
  <c r="AP6" i="1"/>
  <c r="AP8" i="1"/>
  <c r="AP2" i="1"/>
  <c r="AQ4" i="1"/>
  <c r="AQ6" i="1"/>
  <c r="AQ8" i="1"/>
  <c r="AQ10" i="1"/>
  <c r="AQ12" i="1"/>
  <c r="AQ14" i="1"/>
  <c r="AQ16" i="1"/>
  <c r="AQ18" i="1"/>
  <c r="AQ20" i="1"/>
  <c r="AQ22" i="1"/>
  <c r="AQ24" i="1"/>
  <c r="AQ26" i="1"/>
  <c r="AQ28" i="1"/>
  <c r="AQ30" i="1"/>
  <c r="AQ32" i="1"/>
  <c r="AQ34" i="1"/>
  <c r="AQ36" i="1"/>
  <c r="AQ38" i="1"/>
  <c r="AQ40" i="1"/>
  <c r="AQ42" i="1"/>
  <c r="AQ44" i="1"/>
  <c r="AQ46" i="1"/>
  <c r="AQ48" i="1"/>
  <c r="AQ50" i="1"/>
  <c r="AQ52" i="1"/>
  <c r="AQ54" i="1"/>
  <c r="AQ56" i="1"/>
  <c r="AQ58" i="1"/>
  <c r="AQ60" i="1"/>
  <c r="AQ62" i="1"/>
  <c r="AQ64" i="1"/>
  <c r="AQ66" i="1"/>
  <c r="AQ68" i="1"/>
  <c r="AQ70" i="1"/>
  <c r="AQ72" i="1"/>
  <c r="AQ74" i="1"/>
  <c r="AQ76" i="1"/>
  <c r="AQ78" i="1"/>
  <c r="AQ80" i="1"/>
  <c r="AQ82" i="1"/>
  <c r="AQ84" i="1"/>
  <c r="AQ86" i="1"/>
  <c r="AQ88" i="1"/>
  <c r="AQ90" i="1"/>
  <c r="AQ92" i="1"/>
  <c r="AQ94" i="1"/>
  <c r="AQ96" i="1"/>
  <c r="AQ98" i="1"/>
  <c r="AQ100" i="1"/>
  <c r="AQ102" i="1"/>
  <c r="AQ104" i="1"/>
  <c r="AQ106" i="1"/>
  <c r="AQ108" i="1"/>
  <c r="AQ110" i="1"/>
  <c r="AQ112" i="1"/>
  <c r="AQ114" i="1"/>
  <c r="AQ116" i="1"/>
  <c r="AQ118" i="1"/>
  <c r="AQ120" i="1"/>
  <c r="AQ122" i="1"/>
  <c r="AQ124" i="1"/>
  <c r="AQ126" i="1"/>
  <c r="AQ128" i="1"/>
  <c r="AQ130" i="1"/>
  <c r="AQ132" i="1"/>
  <c r="AQ134" i="1"/>
  <c r="AQ136" i="1"/>
  <c r="AQ138" i="1"/>
  <c r="AQ140" i="1"/>
  <c r="AQ142" i="1"/>
  <c r="AQ144" i="1"/>
  <c r="AQ146" i="1"/>
  <c r="AQ148" i="1"/>
  <c r="AQ150" i="1"/>
  <c r="AQ152" i="1"/>
  <c r="AQ154" i="1"/>
  <c r="AQ156" i="1"/>
  <c r="AQ158" i="1"/>
  <c r="AQ160" i="1"/>
  <c r="AQ162" i="1"/>
  <c r="AQ164" i="1"/>
  <c r="AQ166" i="1"/>
  <c r="AQ168" i="1"/>
  <c r="AQ170" i="1"/>
  <c r="AQ172" i="1"/>
  <c r="AQ174" i="1"/>
  <c r="AQ176" i="1"/>
  <c r="AQ178" i="1"/>
  <c r="AQ180" i="1"/>
  <c r="AQ182" i="1"/>
  <c r="AQ184" i="1"/>
  <c r="AQ186" i="1"/>
  <c r="AQ188" i="1"/>
  <c r="AQ190" i="1"/>
  <c r="AQ192" i="1"/>
  <c r="AQ194" i="1"/>
  <c r="AQ196" i="1"/>
  <c r="AQ198" i="1"/>
  <c r="AQ200" i="1"/>
  <c r="AQ202" i="1"/>
  <c r="AQ204" i="1"/>
  <c r="AQ206" i="1"/>
  <c r="AQ2" i="1"/>
  <c r="L6" i="3" l="1"/>
  <c r="H6" i="3"/>
  <c r="J6" i="3" l="1"/>
  <c r="F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<sst xmlns="http://schemas.openxmlformats.org/spreadsheetml/2006/main" count="334" uniqueCount="88">
  <si>
    <t>Chauffe</t>
  </si>
  <si>
    <t>LT</t>
  </si>
  <si>
    <t>LT+</t>
  </si>
  <si>
    <t>MT</t>
  </si>
  <si>
    <t>MT+</t>
  </si>
  <si>
    <t>HT</t>
  </si>
  <si>
    <t>DT</t>
  </si>
  <si>
    <t>Noisette</t>
  </si>
  <si>
    <t>Perla Blanca Fruité</t>
  </si>
  <si>
    <t>Perla Blanca Epice</t>
  </si>
  <si>
    <t>Profonde</t>
  </si>
  <si>
    <t>Blonde (LT+)</t>
  </si>
  <si>
    <t>Velours(LMT)</t>
  </si>
  <si>
    <t>Satin (MTAA)</t>
  </si>
  <si>
    <t>Quartz</t>
  </si>
  <si>
    <t>Rubis</t>
  </si>
  <si>
    <t>Basalt</t>
  </si>
  <si>
    <t>300L</t>
  </si>
  <si>
    <t>500L</t>
  </si>
  <si>
    <t>225L 27</t>
  </si>
  <si>
    <t>225L 22</t>
  </si>
  <si>
    <t>12.6</t>
  </si>
  <si>
    <t>12.4</t>
  </si>
  <si>
    <t>11.3</t>
  </si>
  <si>
    <t>Zaca</t>
  </si>
  <si>
    <t>Wisley</t>
  </si>
  <si>
    <t>Lopez</t>
  </si>
  <si>
    <t>Guzman</t>
  </si>
  <si>
    <t>Samuel</t>
  </si>
  <si>
    <t>INT</t>
  </si>
  <si>
    <t>EXT</t>
  </si>
  <si>
    <t xml:space="preserve"> 0'</t>
  </si>
  <si>
    <t>5'</t>
  </si>
  <si>
    <t>10'</t>
  </si>
  <si>
    <t>15'</t>
  </si>
  <si>
    <t>20'</t>
  </si>
  <si>
    <t>25'</t>
  </si>
  <si>
    <t>30'</t>
  </si>
  <si>
    <t>35'</t>
  </si>
  <si>
    <t>40'</t>
  </si>
  <si>
    <t>45'</t>
  </si>
  <si>
    <t>50'</t>
  </si>
  <si>
    <t>55'</t>
  </si>
  <si>
    <t>60'</t>
  </si>
  <si>
    <t>65'</t>
  </si>
  <si>
    <t>70'</t>
  </si>
  <si>
    <t>75'</t>
  </si>
  <si>
    <t>80'</t>
  </si>
  <si>
    <t>85'</t>
  </si>
  <si>
    <t>90'</t>
  </si>
  <si>
    <t>Of sélectionné</t>
  </si>
  <si>
    <t>Moyenne OF</t>
  </si>
  <si>
    <t>T° EXT OF</t>
  </si>
  <si>
    <t>T° INT OF</t>
  </si>
  <si>
    <t>cintrage</t>
  </si>
  <si>
    <t>Ne pas toucher</t>
  </si>
  <si>
    <t>Format de barrique</t>
  </si>
  <si>
    <t>Tonnelier</t>
  </si>
  <si>
    <t>Indique les differentes chauffes</t>
  </si>
  <si>
    <t>Indique les differents format de barriques</t>
  </si>
  <si>
    <t>Indique tes différents Tonnelier</t>
  </si>
  <si>
    <t>Ne pas toucher cette page</t>
  </si>
  <si>
    <t>Temperatur exterieur moyenne de cintrage</t>
  </si>
  <si>
    <t>Temperatur interieur moyenne de cintrage</t>
  </si>
  <si>
    <t>Temperatur exterieur moyenne de la chauffe</t>
  </si>
  <si>
    <t>Temperatur interieur moyenne de la chauffe</t>
  </si>
  <si>
    <t>OF           Barrique N°:</t>
  </si>
  <si>
    <t xml:space="preserve">Format: </t>
  </si>
  <si>
    <t>Chauffe:</t>
  </si>
  <si>
    <t>Tonnelier:</t>
  </si>
  <si>
    <t>Nombres total de barriques chauffées</t>
  </si>
  <si>
    <t>Durée moyenne de la pré-chauffe</t>
  </si>
  <si>
    <t>Durée moyenne de chauffe complete</t>
  </si>
  <si>
    <t>Durée moyenne de la cuisson</t>
  </si>
  <si>
    <t>Format de barrique le plus fabriqué</t>
  </si>
  <si>
    <t>Recette de chauffe la plus utilisée</t>
  </si>
  <si>
    <t>Tableau de bord _ suivie de chauffe</t>
  </si>
  <si>
    <t>OF barrique</t>
  </si>
  <si>
    <t>Format</t>
  </si>
  <si>
    <t>Humidité du bois</t>
  </si>
  <si>
    <t>Tonnelier cintrage</t>
  </si>
  <si>
    <t>Tonnelier chauffe</t>
  </si>
  <si>
    <t>Début Pré-chauffe</t>
  </si>
  <si>
    <t>Début cuisson</t>
  </si>
  <si>
    <t>T° Sortie</t>
  </si>
  <si>
    <t>Fin de cuisson</t>
  </si>
  <si>
    <t>Temps de chauffe</t>
  </si>
  <si>
    <t>Temps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</si>
</sst>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h:mm;@"/>
    <numFmt numFmtId="165" formatCode="0.0"/>
    <numFmt numFmtId="166" formatCode="0.00\°\C"/>
  </numFmts>
  <fonts count="19" x14ac:knownFonts="1">
    <font>
      <sz val="11"/>
      <color theme="1"/>
      <name val="Aptos Narrow"/>
      <family val="2"/>
      <scheme val="minor"/>
    </font>
    <font>
      <sz val="8"/>
      <name val="Aptos Narrow"/>
      <family val="2"/>
      <scheme val="minor"/>
    </font>
    <font>
      <b/>
      <sz val="11"/>
      <color theme="0"/>
      <name val="Aptos Narrow"/>
      <family val="2"/>
      <scheme val="minor"/>
    </font>
    <font>
      <sz val="11"/>
      <color theme="0"/>
      <name val="Aptos Narrow"/>
      <family val="2"/>
      <scheme val="minor"/>
    </font>
    <font>
      <b/>
      <sz val="20"/>
      <color theme="1"/>
      <name val="Aptos Narrow"/>
      <family val="2"/>
      <scheme val="minor"/>
    </font>
    <font>
      <b/>
      <sz val="24"/>
      <color theme="1"/>
      <name val="Aptos Narrow"/>
      <family val="2"/>
      <scheme val="minor"/>
    </font>
    <font>
      <b/>
      <sz val="14"/>
      <color theme="0"/>
      <name val="Aptos Narrow"/>
      <family val="2"/>
      <scheme val="minor"/>
    </font>
    <font>
      <b/>
      <sz val="20"/>
      <color theme="0"/>
      <name val="Aptos Narrow"/>
      <family val="2"/>
      <scheme val="minor"/>
    </font>
    <font>
      <b/>
      <sz val="22"/>
      <color theme="0"/>
      <name val="Aptos Narrow"/>
      <family val="2"/>
      <scheme val="minor"/>
    </font>
    <font>
      <sz val="16"/>
      <color theme="0"/>
      <name val="Aptos Narrow"/>
      <family val="2"/>
      <scheme val="minor"/>
    </font>
    <font>
      <b/>
      <sz val="11"/>
      <color theme="1"/>
      <name val="Aptos Narrow"/>
      <family val="2"/>
      <scheme val="minor"/>
    </font>
    <font>
      <sz val="22"/>
      <color theme="1"/>
      <name val="Aptos Narrow"/>
      <family val="2"/>
      <scheme val="minor"/>
    </font>
    <font>
      <b/>
      <sz val="12"/>
      <color theme="5"/>
      <name val="Aptos Narrow"/>
      <family val="2"/>
      <scheme val="minor"/>
    </font>
    <font>
      <b/>
      <sz val="11"/>
      <color theme="5"/>
      <name val="Aptos Narrow"/>
      <family val="2"/>
      <scheme val="minor"/>
    </font>
    <font>
      <b/>
      <sz val="14"/>
      <color theme="1"/>
      <name val="Aptos Narrow"/>
      <family val="2"/>
      <scheme val="minor"/>
    </font>
    <font>
      <b/>
      <sz val="14"/>
      <color rgb="FFFF0000"/>
      <name val="Aptos Narrow"/>
      <family val="2"/>
      <scheme val="minor"/>
    </font>
    <font>
      <b/>
      <sz val="18"/>
      <color theme="0"/>
      <name val="Aptos Narrow"/>
      <family val="2"/>
      <scheme val="minor"/>
    </font>
    <font>
      <b/>
      <sz val="14"/>
      <color theme="5"/>
      <name val="Aptos Narrow"/>
      <family val="2"/>
      <scheme val="minor"/>
    </font>
    <font>
      <b/>
      <sz val="16"/>
      <color theme="1"/>
      <name val="Aptos Narrow"/>
      <family val="2"/>
      <scheme val="minor"/>
    </font>
  </fonts>
  <fills count="14">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3" tint="0.49998474074526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3"/>
        <bgColor indexed="64"/>
      </patternFill>
    </fill>
    <fill>
      <patternFill patternType="solid">
        <fgColor theme="4" tint="0.79998168889431442"/>
        <bgColor indexed="64"/>
      </patternFill>
    </fill>
    <fill>
      <patternFill patternType="solid">
        <fgColor rgb="FFFFFF00"/>
        <bgColor indexed="64"/>
      </patternFill>
    </fill>
    <fill>
      <patternFill patternType="solid">
        <fgColor theme="5"/>
        <bgColor indexed="64"/>
      </patternFill>
    </fill>
    <fill>
      <patternFill patternType="solid">
        <fgColor rgb="FFFF0000"/>
        <bgColor indexed="64"/>
      </patternFill>
    </fill>
    <fill>
      <patternFill patternType="solid">
        <fgColor theme="2"/>
        <bgColor indexed="64"/>
      </patternFill>
    </fill>
  </fills>
  <borders count="102">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theme="3"/>
      </left>
      <right style="thin">
        <color theme="2" tint="-0.249977111117893"/>
      </right>
      <top style="thin">
        <color theme="3"/>
      </top>
      <bottom/>
      <diagonal/>
    </border>
    <border>
      <left style="thin">
        <color theme="2" tint="-0.249977111117893"/>
      </left>
      <right style="thin">
        <color theme="2" tint="-0.249977111117893"/>
      </right>
      <top style="thin">
        <color theme="3"/>
      </top>
      <bottom/>
      <diagonal/>
    </border>
    <border>
      <left style="thin">
        <color theme="2" tint="-0.249977111117893"/>
      </left>
      <right style="thin">
        <color theme="2" tint="-0.249977111117893"/>
      </right>
      <top style="thin">
        <color theme="3"/>
      </top>
      <bottom style="thin">
        <color theme="2" tint="-0.249977111117893"/>
      </bottom>
      <diagonal/>
    </border>
    <border>
      <left style="thin">
        <color theme="3"/>
      </left>
      <right style="thin">
        <color theme="2" tint="-0.249977111117893"/>
      </right>
      <top/>
      <bottom style="thin">
        <color theme="3"/>
      </bottom>
      <diagonal/>
    </border>
    <border>
      <left style="thin">
        <color theme="2" tint="-0.249977111117893"/>
      </left>
      <right style="thin">
        <color theme="2" tint="-0.249977111117893"/>
      </right>
      <top/>
      <bottom style="thin">
        <color theme="3"/>
      </bottom>
      <diagonal/>
    </border>
    <border>
      <left style="thin">
        <color theme="2" tint="-0.249977111117893"/>
      </left>
      <right style="thin">
        <color theme="2" tint="-0.249977111117893"/>
      </right>
      <top style="thin">
        <color theme="2" tint="-0.249977111117893"/>
      </top>
      <bottom style="thin">
        <color theme="3"/>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thin">
        <color rgb="FFFFC000"/>
      </bottom>
      <diagonal/>
    </border>
    <border>
      <left/>
      <right/>
      <top style="thin">
        <color rgb="FFFFC000"/>
      </top>
      <bottom/>
      <diagonal/>
    </border>
    <border>
      <left style="thin">
        <color rgb="FFFFC000"/>
      </left>
      <right/>
      <top/>
      <bottom style="thin">
        <color rgb="FFFFC000"/>
      </bottom>
      <diagonal/>
    </border>
    <border>
      <left style="medium">
        <color rgb="FFFFC000"/>
      </left>
      <right style="medium">
        <color rgb="FFFFC000"/>
      </right>
      <top style="medium">
        <color rgb="FFFFC000"/>
      </top>
      <bottom style="medium">
        <color rgb="FFFFC000"/>
      </bottom>
      <diagonal/>
    </border>
    <border>
      <left style="medium">
        <color rgb="FFFFC000"/>
      </left>
      <right style="medium">
        <color rgb="FFFFC000"/>
      </right>
      <top style="medium">
        <color rgb="FFFFC000"/>
      </top>
      <bottom/>
      <diagonal/>
    </border>
    <border>
      <left/>
      <right/>
      <top style="thick">
        <color rgb="FFFFC000"/>
      </top>
      <bottom/>
      <diagonal/>
    </border>
    <border>
      <left/>
      <right style="thick">
        <color rgb="FFFFC000"/>
      </right>
      <top style="thick">
        <color rgb="FFFFC000"/>
      </top>
      <bottom/>
      <diagonal/>
    </border>
    <border>
      <left/>
      <right style="thick">
        <color rgb="FFFFC000"/>
      </right>
      <top/>
      <bottom/>
      <diagonal/>
    </border>
    <border>
      <left/>
      <right style="thick">
        <color rgb="FFFFC000"/>
      </right>
      <top/>
      <bottom style="thin">
        <color rgb="FFFFC000"/>
      </bottom>
      <diagonal/>
    </border>
    <border>
      <left style="thick">
        <color rgb="FFFFC000"/>
      </left>
      <right/>
      <top/>
      <bottom/>
      <diagonal/>
    </border>
    <border>
      <left style="thick">
        <color rgb="FFFFC000"/>
      </left>
      <right style="thin">
        <color rgb="FFFFC000"/>
      </right>
      <top/>
      <bottom style="thin">
        <color rgb="FFFFC000"/>
      </bottom>
      <diagonal/>
    </border>
    <border>
      <left style="thick">
        <color rgb="FFFFC000"/>
      </left>
      <right style="thin">
        <color rgb="FFFFC000"/>
      </right>
      <top style="thin">
        <color rgb="FFFFC000"/>
      </top>
      <bottom/>
      <diagonal/>
    </border>
    <border>
      <left style="thick">
        <color rgb="FFFFC000"/>
      </left>
      <right/>
      <top style="thick">
        <color rgb="FFFFC000"/>
      </top>
      <bottom/>
      <diagonal/>
    </border>
    <border>
      <left style="thick">
        <color rgb="FFFFC000"/>
      </left>
      <right/>
      <top/>
      <bottom style="thin">
        <color rgb="FFFFC000"/>
      </bottom>
      <diagonal/>
    </border>
    <border>
      <left style="medium">
        <color rgb="FFFFC000"/>
      </left>
      <right style="medium">
        <color rgb="FFFFC000"/>
      </right>
      <top/>
      <bottom/>
      <diagonal/>
    </border>
    <border>
      <left/>
      <right style="thin">
        <color rgb="FFFFC000"/>
      </right>
      <top style="thin">
        <color rgb="FFFFC000"/>
      </top>
      <bottom/>
      <diagonal/>
    </border>
    <border>
      <left/>
      <right style="thin">
        <color rgb="FFFFC000"/>
      </right>
      <top/>
      <bottom style="thin">
        <color rgb="FFFFC000"/>
      </bottom>
      <diagonal/>
    </border>
    <border>
      <left style="thick">
        <color rgb="FFFFC000"/>
      </left>
      <right style="thick">
        <color rgb="FFFFC000"/>
      </right>
      <top style="thick">
        <color rgb="FFFFC000"/>
      </top>
      <bottom style="thick">
        <color rgb="FFFFC000"/>
      </bottom>
      <diagonal/>
    </border>
    <border>
      <left style="thick">
        <color rgb="FFFFC000"/>
      </left>
      <right style="thick">
        <color rgb="FFFFC000"/>
      </right>
      <top/>
      <bottom/>
      <diagonal/>
    </border>
    <border>
      <left/>
      <right/>
      <top style="thick">
        <color rgb="FFFFC000"/>
      </top>
      <bottom style="thick">
        <color rgb="FFFFC000"/>
      </bottom>
      <diagonal/>
    </border>
    <border>
      <left style="thick">
        <color rgb="FFFFC000"/>
      </left>
      <right style="thick">
        <color rgb="FFFFC000"/>
      </right>
      <top style="thick">
        <color rgb="FFFFC000"/>
      </top>
      <bottom/>
      <diagonal/>
    </border>
    <border>
      <left/>
      <right/>
      <top/>
      <bottom style="thick">
        <color rgb="FFFFC000"/>
      </bottom>
      <diagonal/>
    </border>
    <border>
      <left style="thin">
        <color indexed="64"/>
      </left>
      <right style="thin">
        <color indexed="64"/>
      </right>
      <top style="thin">
        <color indexed="64"/>
      </top>
      <bottom style="thin">
        <color indexed="64"/>
      </bottom>
      <diagonal/>
    </border>
    <border>
      <left style="thin">
        <color theme="2" tint="-0.249977111117893"/>
      </left>
      <right/>
      <top style="thin">
        <color theme="2" tint="-0.249977111117893"/>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2" tint="-0.249977111117893"/>
      </left>
      <right/>
      <top style="thin">
        <color theme="2" tint="-0.249977111117893"/>
      </top>
      <bottom style="thin">
        <color theme="3"/>
      </bottom>
      <diagonal/>
    </border>
    <border>
      <left/>
      <right/>
      <top style="thin">
        <color theme="2" tint="-0.249977111117893"/>
      </top>
      <bottom style="thin">
        <color theme="3"/>
      </bottom>
      <diagonal/>
    </border>
    <border>
      <left/>
      <right style="thin">
        <color theme="2" tint="-0.249977111117893"/>
      </right>
      <top style="thin">
        <color theme="2" tint="-0.249977111117893"/>
      </top>
      <bottom style="thin">
        <color theme="3"/>
      </bottom>
      <diagonal/>
    </border>
    <border>
      <left/>
      <right/>
      <top style="thin">
        <color theme="2" tint="-0.249977111117893"/>
      </top>
      <bottom/>
      <diagonal/>
    </border>
    <border>
      <left/>
      <right style="thin">
        <color theme="2" tint="-0.249977111117893"/>
      </right>
      <top style="thin">
        <color theme="2" tint="-0.249977111117893"/>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theme="2" tint="-0.249977111117893"/>
      </left>
      <right style="thin">
        <color theme="2" tint="-0.249977111117893"/>
      </right>
      <top/>
      <bottom/>
      <diagonal/>
    </border>
    <border>
      <left style="medium">
        <color indexed="64"/>
      </left>
      <right style="thin">
        <color theme="2" tint="-0.249977111117893"/>
      </right>
      <top style="medium">
        <color indexed="64"/>
      </top>
      <bottom style="medium">
        <color indexed="64"/>
      </bottom>
      <diagonal/>
    </border>
    <border>
      <left style="thin">
        <color theme="2" tint="-0.249977111117893"/>
      </left>
      <right style="thin">
        <color theme="2" tint="-0.249977111117893"/>
      </right>
      <top style="medium">
        <color indexed="64"/>
      </top>
      <bottom style="medium">
        <color indexed="64"/>
      </bottom>
      <diagonal/>
    </border>
    <border>
      <left style="thin">
        <color theme="2" tint="-0.249977111117893"/>
      </left>
      <right style="medium">
        <color indexed="64"/>
      </right>
      <top style="medium">
        <color indexed="64"/>
      </top>
      <bottom style="medium">
        <color indexed="64"/>
      </bottom>
      <diagonal/>
    </border>
    <border>
      <left style="thin">
        <color theme="3"/>
      </left>
      <right style="thin">
        <color theme="2" tint="-0.249977111117893"/>
      </right>
      <top/>
      <bottom/>
      <diagonal/>
    </border>
    <border>
      <left style="thin">
        <color theme="2" tint="-0.249977111117893"/>
      </left>
      <right/>
      <top/>
      <bottom style="thin">
        <color theme="2" tint="-0.249977111117893"/>
      </bottom>
      <diagonal/>
    </border>
    <border>
      <left/>
      <right style="thin">
        <color theme="2" tint="-0.249977111117893"/>
      </right>
      <top style="thin">
        <color theme="3"/>
      </top>
      <bottom style="thin">
        <color theme="2" tint="-0.249977111117893"/>
      </bottom>
      <diagonal/>
    </border>
    <border>
      <left/>
      <right style="thin">
        <color theme="2" tint="-0.249977111117893"/>
      </right>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medium">
        <color indexed="64"/>
      </left>
      <right style="thin">
        <color theme="2" tint="-0.249977111117893"/>
      </right>
      <top style="medium">
        <color indexed="64"/>
      </top>
      <bottom/>
      <diagonal/>
    </border>
    <border>
      <left style="thin">
        <color theme="2" tint="-0.249977111117893"/>
      </left>
      <right style="thin">
        <color theme="2" tint="-0.249977111117893"/>
      </right>
      <top style="medium">
        <color indexed="64"/>
      </top>
      <bottom/>
      <diagonal/>
    </border>
    <border>
      <left style="thin">
        <color theme="2" tint="-0.249977111117893"/>
      </left>
      <right style="medium">
        <color indexed="64"/>
      </right>
      <top style="medium">
        <color indexed="64"/>
      </top>
      <bottom/>
      <diagonal/>
    </border>
    <border>
      <left style="medium">
        <color indexed="64"/>
      </left>
      <right style="thin">
        <color theme="2" tint="-0.249977111117893"/>
      </right>
      <top/>
      <bottom style="thin">
        <color theme="3"/>
      </bottom>
      <diagonal/>
    </border>
    <border>
      <left style="thin">
        <color theme="2" tint="-0.249977111117893"/>
      </left>
      <right style="medium">
        <color indexed="64"/>
      </right>
      <top/>
      <bottom style="thin">
        <color theme="3"/>
      </bottom>
      <diagonal/>
    </border>
    <border>
      <left style="medium">
        <color indexed="64"/>
      </left>
      <right style="thin">
        <color theme="2" tint="-0.249977111117893"/>
      </right>
      <top style="thin">
        <color theme="3"/>
      </top>
      <bottom/>
      <diagonal/>
    </border>
    <border>
      <left style="thin">
        <color theme="2" tint="-0.249977111117893"/>
      </left>
      <right style="medium">
        <color indexed="64"/>
      </right>
      <top style="thin">
        <color theme="3"/>
      </top>
      <bottom/>
      <diagonal/>
    </border>
    <border>
      <left style="medium">
        <color indexed="64"/>
      </left>
      <right style="thin">
        <color theme="2" tint="-0.249977111117893"/>
      </right>
      <top/>
      <bottom style="thin">
        <color theme="2" tint="-0.249977111117893"/>
      </bottom>
      <diagonal/>
    </border>
    <border>
      <left style="medium">
        <color indexed="64"/>
      </left>
      <right style="thin">
        <color theme="2" tint="-0.249977111117893"/>
      </right>
      <top style="thin">
        <color theme="2" tint="-0.249977111117893"/>
      </top>
      <bottom/>
      <diagonal/>
    </border>
    <border>
      <left style="medium">
        <color indexed="64"/>
      </left>
      <right style="thin">
        <color theme="2" tint="-0.249977111117893"/>
      </right>
      <top/>
      <bottom style="medium">
        <color indexed="64"/>
      </bottom>
      <diagonal/>
    </border>
    <border>
      <left style="thin">
        <color theme="2" tint="-0.249977111117893"/>
      </left>
      <right style="thin">
        <color theme="2" tint="-0.249977111117893"/>
      </right>
      <top/>
      <bottom style="medium">
        <color indexed="64"/>
      </bottom>
      <diagonal/>
    </border>
    <border>
      <left style="thin">
        <color theme="2" tint="-0.249977111117893"/>
      </left>
      <right style="medium">
        <color indexed="64"/>
      </right>
      <top/>
      <bottom style="medium">
        <color indexed="64"/>
      </bottom>
      <diagonal/>
    </border>
    <border>
      <left style="thin">
        <color theme="2" tint="-0.249977111117893"/>
      </left>
      <right/>
      <top/>
      <bottom/>
      <diagonal/>
    </border>
    <border>
      <left style="thin">
        <color theme="2" tint="-0.249977111117893"/>
      </left>
      <right/>
      <top/>
      <bottom style="thin">
        <color theme="3"/>
      </bottom>
      <diagonal/>
    </border>
    <border>
      <left style="thin">
        <color theme="2" tint="-0.249977111117893"/>
      </left>
      <right/>
      <top style="thin">
        <color theme="3"/>
      </top>
      <bottom/>
      <diagonal/>
    </border>
    <border>
      <left style="medium">
        <color indexed="64"/>
      </left>
      <right style="thin">
        <color theme="2" tint="-0.249977111117893"/>
      </right>
      <top style="medium">
        <color indexed="64"/>
      </top>
      <bottom style="thin">
        <color theme="3"/>
      </bottom>
      <diagonal/>
    </border>
    <border>
      <left style="thin">
        <color theme="2" tint="-0.249977111117893"/>
      </left>
      <right style="thin">
        <color theme="2" tint="-0.249977111117893"/>
      </right>
      <top style="medium">
        <color indexed="64"/>
      </top>
      <bottom style="thin">
        <color theme="3"/>
      </bottom>
      <diagonal/>
    </border>
    <border>
      <left style="thin">
        <color theme="2" tint="-0.249977111117893"/>
      </left>
      <right style="thin">
        <color theme="2" tint="-0.249977111117893"/>
      </right>
      <top style="medium">
        <color indexed="64"/>
      </top>
      <bottom style="thin">
        <color theme="2" tint="-0.249977111117893"/>
      </bottom>
      <diagonal/>
    </border>
    <border>
      <left style="thin">
        <color theme="2" tint="-0.249977111117893"/>
      </left>
      <right style="medium">
        <color indexed="64"/>
      </right>
      <top style="medium">
        <color indexed="64"/>
      </top>
      <bottom style="thin">
        <color theme="2" tint="-0.249977111117893"/>
      </bottom>
      <diagonal/>
    </border>
    <border>
      <left style="medium">
        <color indexed="64"/>
      </left>
      <right style="thin">
        <color theme="2" tint="-0.249977111117893"/>
      </right>
      <top style="thin">
        <color theme="3"/>
      </top>
      <bottom style="thin">
        <color theme="2" tint="-0.249977111117893"/>
      </bottom>
      <diagonal/>
    </border>
    <border>
      <left style="thin">
        <color theme="2" tint="-0.249977111117893"/>
      </left>
      <right style="medium">
        <color indexed="64"/>
      </right>
      <top style="thin">
        <color theme="2" tint="-0.249977111117893"/>
      </top>
      <bottom style="thin">
        <color theme="3"/>
      </bottom>
      <diagonal/>
    </border>
    <border>
      <left style="medium">
        <color indexed="64"/>
      </left>
      <right style="thin">
        <color theme="2" tint="-0.249977111117893"/>
      </right>
      <top style="thin">
        <color theme="2" tint="-0.249977111117893"/>
      </top>
      <bottom style="thin">
        <color theme="3"/>
      </bottom>
      <diagonal/>
    </border>
    <border>
      <left style="thin">
        <color theme="2" tint="-0.249977111117893"/>
      </left>
      <right style="medium">
        <color indexed="64"/>
      </right>
      <top style="thin">
        <color theme="3"/>
      </top>
      <bottom style="thin">
        <color theme="2" tint="-0.249977111117893"/>
      </bottom>
      <diagonal/>
    </border>
    <border>
      <left style="thin">
        <color theme="2" tint="-0.249977111117893"/>
      </left>
      <right style="medium">
        <color indexed="64"/>
      </right>
      <top style="thin">
        <color theme="2" tint="-0.249977111117893"/>
      </top>
      <bottom/>
      <diagonal/>
    </border>
    <border>
      <left style="thin">
        <color theme="2" tint="-0.249977111117893"/>
      </left>
      <right style="medium">
        <color indexed="64"/>
      </right>
      <top/>
      <bottom style="thin">
        <color theme="2" tint="-0.249977111117893"/>
      </bottom>
      <diagonal/>
    </border>
    <border>
      <left style="medium">
        <color indexed="64"/>
      </left>
      <right style="thin">
        <color theme="2" tint="-0.249977111117893"/>
      </right>
      <top style="thin">
        <color theme="2" tint="-0.249977111117893"/>
      </top>
      <bottom style="thin">
        <color theme="2" tint="-0.249977111117893"/>
      </bottom>
      <diagonal/>
    </border>
    <border>
      <left style="thin">
        <color theme="2" tint="-0.249977111117893"/>
      </left>
      <right style="medium">
        <color indexed="64"/>
      </right>
      <top style="thin">
        <color theme="2" tint="-0.249977111117893"/>
      </top>
      <bottom style="thin">
        <color theme="2" tint="-0.249977111117893"/>
      </bottom>
      <diagonal/>
    </border>
    <border>
      <left style="medium">
        <color indexed="64"/>
      </left>
      <right style="thin">
        <color theme="2" tint="-0.249977111117893"/>
      </right>
      <top style="thin">
        <color theme="2" tint="-0.249977111117893"/>
      </top>
      <bottom style="medium">
        <color indexed="64"/>
      </bottom>
      <diagonal/>
    </border>
    <border>
      <left style="thin">
        <color theme="2" tint="-0.249977111117893"/>
      </left>
      <right style="thin">
        <color theme="2" tint="-0.249977111117893"/>
      </right>
      <top style="thin">
        <color theme="2" tint="-0.249977111117893"/>
      </top>
      <bottom style="medium">
        <color indexed="64"/>
      </bottom>
      <diagonal/>
    </border>
    <border>
      <left style="thin">
        <color theme="2" tint="-0.249977111117893"/>
      </left>
      <right style="medium">
        <color indexed="64"/>
      </right>
      <top style="thin">
        <color theme="2" tint="-0.249977111117893"/>
      </top>
      <bottom style="medium">
        <color indexed="64"/>
      </bottom>
      <diagonal/>
    </border>
    <border>
      <left style="medium">
        <color indexed="64"/>
      </left>
      <right style="medium">
        <color indexed="64"/>
      </right>
      <top/>
      <bottom style="thin">
        <color theme="3"/>
      </bottom>
      <diagonal/>
    </border>
    <border>
      <left style="medium">
        <color indexed="64"/>
      </left>
      <right style="medium">
        <color indexed="64"/>
      </right>
      <top style="thin">
        <color theme="3"/>
      </top>
      <bottom/>
      <diagonal/>
    </border>
    <border>
      <left style="medium">
        <color indexed="64"/>
      </left>
      <right style="medium">
        <color indexed="64"/>
      </right>
      <top/>
      <bottom style="thin">
        <color theme="2" tint="-0.249977111117893"/>
      </bottom>
      <diagonal/>
    </border>
    <border>
      <left style="medium">
        <color indexed="64"/>
      </left>
      <right style="medium">
        <color indexed="64"/>
      </right>
      <top style="thin">
        <color theme="2" tint="-0.249977111117893"/>
      </top>
      <bottom/>
      <diagonal/>
    </border>
    <border>
      <left style="medium">
        <color indexed="64"/>
      </left>
      <right style="thin">
        <color theme="2" tint="-0.249977111117893"/>
      </right>
      <top style="medium">
        <color indexed="64"/>
      </top>
      <bottom style="thin">
        <color theme="2" tint="-0.249977111117893"/>
      </bottom>
      <diagonal/>
    </border>
  </borders>
  <cellStyleXfs count="1">
    <xf numFmtId="0" fontId="0" fillId="0" borderId="0"/>
  </cellStyleXfs>
  <cellXfs count="202">
    <xf numFmtId="0" fontId="0" fillId="0" borderId="0" xfId="0"/>
    <xf numFmtId="0" fontId="0" fillId="0" borderId="0" xfId="0" applyAlignment="1">
      <alignment horizontal="center" vertical="center"/>
    </xf>
    <xf numFmtId="0" fontId="0" fillId="0" borderId="0" xfId="0" applyAlignment="1">
      <alignment horizontal="center" vertical="center" wrapText="1"/>
    </xf>
    <xf numFmtId="164" fontId="0" fillId="5" borderId="1" xfId="0" applyNumberFormat="1" applyFill="1" applyBorder="1" applyAlignment="1">
      <alignment horizontal="center" vertical="center"/>
    </xf>
    <xf numFmtId="0" fontId="0" fillId="0" borderId="1" xfId="0" applyBorder="1" applyAlignment="1">
      <alignment horizontal="center" vertical="center"/>
    </xf>
    <xf numFmtId="0" fontId="0" fillId="2" borderId="1" xfId="0" applyFill="1" applyBorder="1" applyAlignment="1">
      <alignment horizontal="center" vertical="center"/>
    </xf>
    <xf numFmtId="164" fontId="0" fillId="4" borderId="1" xfId="0" applyNumberFormat="1" applyFill="1" applyBorder="1" applyAlignment="1">
      <alignment horizontal="center" vertical="center"/>
    </xf>
    <xf numFmtId="0" fontId="0" fillId="3" borderId="1" xfId="0" applyFill="1" applyBorder="1" applyAlignment="1">
      <alignment horizontal="center" vertical="center"/>
    </xf>
    <xf numFmtId="166" fontId="0" fillId="0" borderId="1" xfId="0" applyNumberForma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7" borderId="1" xfId="0" applyFill="1" applyBorder="1" applyAlignment="1">
      <alignment horizontal="center" vertical="center"/>
    </xf>
    <xf numFmtId="0" fontId="0" fillId="2" borderId="3" xfId="0" applyFill="1" applyBorder="1" applyAlignment="1">
      <alignment horizontal="center" vertical="center"/>
    </xf>
    <xf numFmtId="0" fontId="0" fillId="3" borderId="3" xfId="0" applyFill="1" applyBorder="1" applyAlignment="1">
      <alignment horizontal="center" vertical="center"/>
    </xf>
    <xf numFmtId="0" fontId="0" fillId="2" borderId="6" xfId="0" applyFill="1" applyBorder="1" applyAlignment="1">
      <alignment horizontal="center" vertical="center"/>
    </xf>
    <xf numFmtId="0" fontId="0" fillId="3" borderId="6" xfId="0" applyFill="1" applyBorder="1" applyAlignment="1">
      <alignment horizontal="center" vertical="center"/>
    </xf>
    <xf numFmtId="0" fontId="0" fillId="0" borderId="6" xfId="0" applyBorder="1" applyAlignment="1">
      <alignment horizontal="center" vertical="center"/>
    </xf>
    <xf numFmtId="0" fontId="0" fillId="7" borderId="9" xfId="0" applyFill="1" applyBorder="1" applyAlignment="1">
      <alignment horizontal="center" vertical="center"/>
    </xf>
    <xf numFmtId="165" fontId="0" fillId="7" borderId="9" xfId="0" applyNumberFormat="1" applyFill="1" applyBorder="1" applyAlignment="1">
      <alignment horizontal="center" vertical="center"/>
    </xf>
    <xf numFmtId="0" fontId="0" fillId="0" borderId="9" xfId="0" applyBorder="1" applyAlignment="1">
      <alignment horizontal="center" vertical="center"/>
    </xf>
    <xf numFmtId="0" fontId="0" fillId="7" borderId="2" xfId="0" applyFill="1" applyBorder="1" applyAlignment="1">
      <alignment horizontal="center" vertical="center"/>
    </xf>
    <xf numFmtId="165" fontId="0" fillId="2" borderId="6" xfId="0" applyNumberForma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4" fillId="6" borderId="10"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0" fillId="0" borderId="11" xfId="0" applyBorder="1"/>
    <xf numFmtId="0" fontId="0" fillId="0" borderId="12" xfId="0" applyBorder="1"/>
    <xf numFmtId="0" fontId="0" fillId="0" borderId="13" xfId="0" applyBorder="1"/>
    <xf numFmtId="0" fontId="0" fillId="7" borderId="0" xfId="0" applyFill="1" applyAlignment="1">
      <alignment horizontal="center" vertical="center" wrapText="1"/>
    </xf>
    <xf numFmtId="0" fontId="0" fillId="7" borderId="23" xfId="0" applyFill="1" applyBorder="1" applyAlignment="1">
      <alignment horizontal="center" vertical="center" wrapText="1"/>
    </xf>
    <xf numFmtId="0" fontId="0" fillId="7" borderId="21" xfId="0" applyFill="1" applyBorder="1" applyAlignment="1">
      <alignment horizontal="center" vertical="center" wrapText="1"/>
    </xf>
    <xf numFmtId="0" fontId="0" fillId="7" borderId="19" xfId="0" applyFill="1" applyBorder="1" applyAlignment="1">
      <alignment horizontal="center" vertical="center" wrapText="1"/>
    </xf>
    <xf numFmtId="0" fontId="3" fillId="8" borderId="25" xfId="0" applyFont="1" applyFill="1" applyBorder="1" applyAlignment="1">
      <alignment horizontal="left" vertical="center" wrapText="1"/>
    </xf>
    <xf numFmtId="0" fontId="0" fillId="8" borderId="15" xfId="0" applyFill="1" applyBorder="1" applyAlignment="1">
      <alignment horizontal="center" vertical="center" wrapText="1"/>
    </xf>
    <xf numFmtId="0" fontId="0" fillId="8" borderId="0" xfId="0" applyFill="1" applyAlignment="1">
      <alignment horizontal="center" vertical="center" wrapText="1"/>
    </xf>
    <xf numFmtId="0" fontId="8" fillId="8" borderId="24" xfId="0" applyFont="1" applyFill="1" applyBorder="1" applyAlignment="1">
      <alignment horizontal="left" vertical="center" wrapText="1"/>
    </xf>
    <xf numFmtId="0" fontId="7" fillId="8" borderId="24" xfId="0" applyFont="1" applyFill="1" applyBorder="1" applyAlignment="1">
      <alignment horizontal="left" vertical="center" wrapText="1"/>
    </xf>
    <xf numFmtId="0" fontId="0" fillId="8" borderId="16" xfId="0" applyFill="1" applyBorder="1" applyAlignment="1">
      <alignment horizontal="center" vertical="center" wrapText="1"/>
    </xf>
    <xf numFmtId="0" fontId="0" fillId="8" borderId="14" xfId="0" applyFill="1" applyBorder="1" applyAlignment="1">
      <alignment horizontal="center" vertical="center" wrapText="1"/>
    </xf>
    <xf numFmtId="0" fontId="2" fillId="7" borderId="0" xfId="0" applyFont="1" applyFill="1" applyAlignment="1">
      <alignment horizontal="center" vertical="center" wrapText="1"/>
    </xf>
    <xf numFmtId="0" fontId="6" fillId="8" borderId="17" xfId="0" applyFont="1" applyFill="1" applyBorder="1" applyAlignment="1">
      <alignment horizontal="center" vertical="center" wrapText="1"/>
    </xf>
    <xf numFmtId="20" fontId="6" fillId="8" borderId="17" xfId="0" applyNumberFormat="1" applyFont="1" applyFill="1" applyBorder="1" applyAlignment="1">
      <alignment horizontal="center" vertical="center" wrapText="1"/>
    </xf>
    <xf numFmtId="0" fontId="3" fillId="8" borderId="29" xfId="0" applyFont="1" applyFill="1" applyBorder="1" applyAlignment="1">
      <alignment horizontal="left" vertical="center" wrapText="1"/>
    </xf>
    <xf numFmtId="0" fontId="7" fillId="8" borderId="30" xfId="0" applyFont="1" applyFill="1" applyBorder="1" applyAlignment="1">
      <alignment horizontal="left" vertical="center" wrapText="1"/>
    </xf>
    <xf numFmtId="0" fontId="0" fillId="7" borderId="32" xfId="0" applyFill="1" applyBorder="1" applyAlignment="1">
      <alignment horizontal="center" vertical="center" wrapText="1"/>
    </xf>
    <xf numFmtId="0" fontId="0" fillId="7" borderId="33" xfId="0" applyFill="1" applyBorder="1" applyAlignment="1">
      <alignment horizontal="center" vertical="center" wrapText="1"/>
    </xf>
    <xf numFmtId="165" fontId="6" fillId="8" borderId="31" xfId="0" applyNumberFormat="1" applyFont="1" applyFill="1" applyBorder="1" applyAlignment="1">
      <alignment horizontal="center" vertical="center" wrapText="1"/>
    </xf>
    <xf numFmtId="0" fontId="0" fillId="7" borderId="35" xfId="0" applyFill="1" applyBorder="1" applyAlignment="1">
      <alignment horizontal="center" vertical="center" wrapText="1"/>
    </xf>
    <xf numFmtId="0" fontId="0" fillId="9" borderId="9" xfId="0" applyFill="1" applyBorder="1" applyAlignment="1">
      <alignment horizontal="center" vertical="center"/>
    </xf>
    <xf numFmtId="0" fontId="0" fillId="7" borderId="6" xfId="0" applyFill="1" applyBorder="1" applyAlignment="1">
      <alignment horizontal="center" vertical="center"/>
    </xf>
    <xf numFmtId="164" fontId="0" fillId="5" borderId="3" xfId="0" applyNumberFormat="1" applyFill="1" applyBorder="1" applyAlignment="1">
      <alignment horizontal="center" vertical="center"/>
    </xf>
    <xf numFmtId="164" fontId="0" fillId="4" borderId="3" xfId="0" applyNumberFormat="1" applyFill="1" applyBorder="1" applyAlignment="1">
      <alignment horizontal="center" vertical="center"/>
    </xf>
    <xf numFmtId="166" fontId="0" fillId="0" borderId="3" xfId="0" applyNumberFormat="1" applyBorder="1" applyAlignment="1">
      <alignment horizontal="center" vertical="center"/>
    </xf>
    <xf numFmtId="0" fontId="0" fillId="10" borderId="36" xfId="0" applyFill="1" applyBorder="1" applyAlignment="1">
      <alignment horizontal="center" vertical="center"/>
    </xf>
    <xf numFmtId="0" fontId="0" fillId="11" borderId="36" xfId="0" applyFill="1" applyBorder="1" applyAlignment="1">
      <alignment horizontal="center" vertical="center"/>
    </xf>
    <xf numFmtId="0" fontId="0" fillId="0" borderId="38" xfId="0" applyBorder="1" applyAlignment="1">
      <alignment horizontal="center" vertical="center"/>
    </xf>
    <xf numFmtId="0" fontId="0" fillId="11" borderId="39" xfId="0" applyFill="1" applyBorder="1" applyAlignment="1">
      <alignment horizontal="center" vertical="center"/>
    </xf>
    <xf numFmtId="0" fontId="0" fillId="11" borderId="40" xfId="0" applyFill="1" applyBorder="1" applyAlignment="1">
      <alignment horizontal="center" vertical="center"/>
    </xf>
    <xf numFmtId="165" fontId="0" fillId="10" borderId="36" xfId="0" applyNumberFormat="1" applyFill="1" applyBorder="1" applyAlignment="1">
      <alignment horizontal="center" vertical="center"/>
    </xf>
    <xf numFmtId="0" fontId="13" fillId="7" borderId="0" xfId="0" applyFont="1" applyFill="1" applyAlignment="1">
      <alignment horizontal="center" vertical="center" wrapText="1"/>
    </xf>
    <xf numFmtId="0" fontId="5" fillId="7" borderId="0" xfId="0" applyFont="1" applyFill="1" applyAlignment="1">
      <alignment vertical="center" wrapText="1"/>
    </xf>
    <xf numFmtId="0" fontId="15" fillId="0" borderId="0" xfId="0" applyFont="1" applyAlignment="1">
      <alignment horizontal="center" vertical="center" wrapText="1"/>
    </xf>
    <xf numFmtId="0" fontId="0" fillId="12" borderId="6" xfId="0" applyFill="1" applyBorder="1" applyAlignment="1">
      <alignment horizontal="center" vertical="center"/>
    </xf>
    <xf numFmtId="0" fontId="0" fillId="12" borderId="1" xfId="0" applyFill="1" applyBorder="1" applyAlignment="1">
      <alignment horizontal="center" vertical="center"/>
    </xf>
    <xf numFmtId="0" fontId="16" fillId="0" borderId="0" xfId="0" applyFont="1" applyAlignment="1">
      <alignment horizontal="center" vertical="center"/>
    </xf>
    <xf numFmtId="0" fontId="0" fillId="0" borderId="10" xfId="0" applyBorder="1" applyAlignment="1">
      <alignment horizontal="center" vertical="center"/>
    </xf>
    <xf numFmtId="0" fontId="0" fillId="10" borderId="40" xfId="0" applyFill="1" applyBorder="1" applyAlignment="1">
      <alignment horizontal="center" vertical="center"/>
    </xf>
    <xf numFmtId="165" fontId="0" fillId="10" borderId="40" xfId="0" applyNumberFormat="1" applyFill="1" applyBorder="1" applyAlignment="1">
      <alignment horizontal="center" vertical="center"/>
    </xf>
    <xf numFmtId="0" fontId="0" fillId="0" borderId="54" xfId="0" applyBorder="1" applyAlignment="1">
      <alignment horizontal="center" vertical="center"/>
    </xf>
    <xf numFmtId="0" fontId="0" fillId="0" borderId="56" xfId="0" applyBorder="1" applyAlignment="1">
      <alignment horizontal="center" vertical="center"/>
    </xf>
    <xf numFmtId="0" fontId="0" fillId="0" borderId="41" xfId="0" applyBorder="1" applyAlignment="1">
      <alignment horizontal="center" vertical="center"/>
    </xf>
    <xf numFmtId="0" fontId="0" fillId="0" borderId="57" xfId="0" applyBorder="1" applyAlignment="1">
      <alignment horizontal="center" vertical="center"/>
    </xf>
    <xf numFmtId="0" fontId="0" fillId="0" borderId="42" xfId="0" applyBorder="1" applyAlignment="1">
      <alignment horizontal="center" vertical="center"/>
    </xf>
    <xf numFmtId="0" fontId="10" fillId="0" borderId="2" xfId="0" applyFont="1" applyBorder="1" applyAlignment="1">
      <alignment horizontal="center" vertical="center"/>
    </xf>
    <xf numFmtId="0" fontId="10" fillId="6" borderId="59" xfId="0" applyFont="1" applyFill="1" applyBorder="1" applyAlignment="1">
      <alignment horizontal="center" vertical="center"/>
    </xf>
    <xf numFmtId="0" fontId="10" fillId="6" borderId="60" xfId="0" applyFont="1" applyFill="1" applyBorder="1" applyAlignment="1">
      <alignment horizontal="center" vertical="center"/>
    </xf>
    <xf numFmtId="0" fontId="10" fillId="6" borderId="60" xfId="0" applyFont="1" applyFill="1" applyBorder="1" applyAlignment="1">
      <alignment horizontal="center" vertical="center" wrapText="1"/>
    </xf>
    <xf numFmtId="0" fontId="10" fillId="6" borderId="61" xfId="0" applyFont="1" applyFill="1" applyBorder="1" applyAlignment="1">
      <alignment horizontal="center" vertical="center" wrapText="1"/>
    </xf>
    <xf numFmtId="0" fontId="10" fillId="0" borderId="10" xfId="0" applyFont="1" applyBorder="1" applyAlignment="1">
      <alignment horizontal="center" vertical="center"/>
    </xf>
    <xf numFmtId="0" fontId="10" fillId="2" borderId="59"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61" xfId="0" applyFont="1" applyFill="1" applyBorder="1" applyAlignment="1">
      <alignment horizontal="center" vertical="center"/>
    </xf>
    <xf numFmtId="164" fontId="10" fillId="4" borderId="10" xfId="0" applyNumberFormat="1" applyFont="1" applyFill="1" applyBorder="1" applyAlignment="1">
      <alignment horizontal="center" vertical="center"/>
    </xf>
    <xf numFmtId="0" fontId="10" fillId="3" borderId="59" xfId="0" applyFont="1" applyFill="1" applyBorder="1" applyAlignment="1">
      <alignment horizontal="center" vertical="center"/>
    </xf>
    <xf numFmtId="0" fontId="10" fillId="3" borderId="60" xfId="0" applyFont="1" applyFill="1" applyBorder="1" applyAlignment="1">
      <alignment horizontal="center" vertical="center"/>
    </xf>
    <xf numFmtId="0" fontId="10" fillId="3" borderId="61" xfId="0" applyFont="1" applyFill="1" applyBorder="1" applyAlignment="1">
      <alignment horizontal="center" vertical="center"/>
    </xf>
    <xf numFmtId="0" fontId="10" fillId="0" borderId="53" xfId="0" applyFont="1" applyBorder="1" applyAlignment="1">
      <alignment horizontal="center" vertical="center"/>
    </xf>
    <xf numFmtId="166" fontId="10" fillId="0" borderId="59" xfId="0" applyNumberFormat="1" applyFont="1" applyBorder="1" applyAlignment="1">
      <alignment horizontal="center" vertical="center"/>
    </xf>
    <xf numFmtId="0" fontId="10" fillId="0" borderId="60" xfId="0" applyFont="1" applyBorder="1" applyAlignment="1">
      <alignment horizontal="center" vertical="center"/>
    </xf>
    <xf numFmtId="0" fontId="10" fillId="0" borderId="61" xfId="0" applyFont="1" applyBorder="1" applyAlignment="1">
      <alignment horizontal="center" vertical="center"/>
    </xf>
    <xf numFmtId="0" fontId="0" fillId="0" borderId="64" xfId="0" applyBorder="1" applyAlignment="1">
      <alignment horizontal="center" vertical="center"/>
    </xf>
    <xf numFmtId="0" fontId="0" fillId="0" borderId="51" xfId="0" applyBorder="1" applyAlignment="1">
      <alignment horizontal="center" vertical="center"/>
    </xf>
    <xf numFmtId="0" fontId="0" fillId="0" borderId="53" xfId="0" applyBorder="1" applyAlignment="1">
      <alignment horizontal="center" vertical="center"/>
    </xf>
    <xf numFmtId="0" fontId="0" fillId="0" borderId="65" xfId="0" applyBorder="1" applyAlignment="1">
      <alignment horizontal="center" vertical="center"/>
    </xf>
    <xf numFmtId="0" fontId="0" fillId="0" borderId="66" xfId="0" applyBorder="1" applyAlignment="1">
      <alignment horizontal="center" vertical="center"/>
    </xf>
    <xf numFmtId="165" fontId="0" fillId="9" borderId="82" xfId="0" applyNumberFormat="1" applyFill="1" applyBorder="1" applyAlignment="1">
      <alignment horizontal="center" vertical="center"/>
    </xf>
    <xf numFmtId="165" fontId="0" fillId="9" borderId="83" xfId="0" applyNumberFormat="1" applyFill="1" applyBorder="1" applyAlignment="1">
      <alignment horizontal="center" vertical="center"/>
    </xf>
    <xf numFmtId="0" fontId="0" fillId="9" borderId="83" xfId="0" applyFill="1" applyBorder="1" applyAlignment="1">
      <alignment horizontal="center" vertical="center"/>
    </xf>
    <xf numFmtId="0" fontId="0" fillId="3" borderId="84" xfId="0" applyFill="1" applyBorder="1" applyAlignment="1">
      <alignment horizontal="center" vertical="center"/>
    </xf>
    <xf numFmtId="0" fontId="0" fillId="3" borderId="85" xfId="0" applyFill="1" applyBorder="1" applyAlignment="1">
      <alignment horizontal="center" vertical="center"/>
    </xf>
    <xf numFmtId="0" fontId="0" fillId="7" borderId="86" xfId="0" applyFill="1" applyBorder="1" applyAlignment="1">
      <alignment horizontal="center" vertical="center"/>
    </xf>
    <xf numFmtId="0" fontId="0" fillId="7" borderId="87" xfId="0" applyFill="1" applyBorder="1" applyAlignment="1">
      <alignment horizontal="center" vertical="center"/>
    </xf>
    <xf numFmtId="0" fontId="0" fillId="9" borderId="88" xfId="0" applyFill="1" applyBorder="1" applyAlignment="1">
      <alignment horizontal="center" vertical="center"/>
    </xf>
    <xf numFmtId="0" fontId="0" fillId="3" borderId="89" xfId="0" applyFill="1" applyBorder="1" applyAlignment="1">
      <alignment horizontal="center" vertical="center"/>
    </xf>
    <xf numFmtId="0" fontId="0" fillId="7" borderId="88" xfId="0" applyFill="1" applyBorder="1" applyAlignment="1">
      <alignment horizontal="center" vertical="center"/>
    </xf>
    <xf numFmtId="0" fontId="0" fillId="3" borderId="86" xfId="0" applyFill="1" applyBorder="1" applyAlignment="1">
      <alignment horizontal="center" vertical="center"/>
    </xf>
    <xf numFmtId="0" fontId="0" fillId="7" borderId="75" xfId="0" applyFill="1" applyBorder="1" applyAlignment="1">
      <alignment horizontal="center" vertical="center"/>
    </xf>
    <xf numFmtId="0" fontId="0" fillId="7" borderId="90" xfId="0" applyFill="1" applyBorder="1" applyAlignment="1">
      <alignment horizontal="center" vertical="center"/>
    </xf>
    <xf numFmtId="0" fontId="0" fillId="3" borderId="74" xfId="0" applyFill="1" applyBorder="1" applyAlignment="1">
      <alignment horizontal="center" vertical="center"/>
    </xf>
    <xf numFmtId="0" fontId="0" fillId="3" borderId="91" xfId="0" applyFill="1" applyBorder="1" applyAlignment="1">
      <alignment horizontal="center" vertical="center"/>
    </xf>
    <xf numFmtId="0" fontId="0" fillId="7" borderId="92" xfId="0" applyFill="1" applyBorder="1" applyAlignment="1">
      <alignment horizontal="center" vertical="center"/>
    </xf>
    <xf numFmtId="0" fontId="0" fillId="7" borderId="93" xfId="0" applyFill="1" applyBorder="1" applyAlignment="1">
      <alignment horizontal="center" vertical="center"/>
    </xf>
    <xf numFmtId="0" fontId="0" fillId="3" borderId="92" xfId="0" applyFill="1" applyBorder="1" applyAlignment="1">
      <alignment horizontal="center" vertical="center"/>
    </xf>
    <xf numFmtId="0" fontId="0" fillId="3" borderId="93" xfId="0" applyFill="1" applyBorder="1" applyAlignment="1">
      <alignment horizontal="center" vertical="center"/>
    </xf>
    <xf numFmtId="0" fontId="0" fillId="7" borderId="94" xfId="0" applyFill="1" applyBorder="1" applyAlignment="1">
      <alignment horizontal="center" vertical="center"/>
    </xf>
    <xf numFmtId="0" fontId="0" fillId="7" borderId="95" xfId="0" applyFill="1" applyBorder="1" applyAlignment="1">
      <alignment horizontal="center" vertical="center"/>
    </xf>
    <xf numFmtId="0" fontId="0" fillId="7" borderId="96" xfId="0" applyFill="1" applyBorder="1" applyAlignment="1">
      <alignment horizontal="center" vertical="center"/>
    </xf>
    <xf numFmtId="0" fontId="0" fillId="2" borderId="101" xfId="0" applyFill="1" applyBorder="1" applyAlignment="1">
      <alignment horizontal="center" vertical="center"/>
    </xf>
    <xf numFmtId="165" fontId="0" fillId="2" borderId="84" xfId="0" applyNumberFormat="1" applyFill="1" applyBorder="1" applyAlignment="1">
      <alignment horizontal="center" vertical="center"/>
    </xf>
    <xf numFmtId="165" fontId="0" fillId="2" borderId="85" xfId="0" applyNumberFormat="1" applyFill="1" applyBorder="1" applyAlignment="1">
      <alignment horizontal="center" vertical="center"/>
    </xf>
    <xf numFmtId="165" fontId="0" fillId="7" borderId="87" xfId="0" applyNumberFormat="1" applyFill="1" applyBorder="1" applyAlignment="1">
      <alignment horizontal="center" vertical="center"/>
    </xf>
    <xf numFmtId="0" fontId="0" fillId="2" borderId="86" xfId="0" applyFill="1" applyBorder="1" applyAlignment="1">
      <alignment horizontal="center" vertical="center"/>
    </xf>
    <xf numFmtId="165" fontId="0" fillId="2" borderId="89" xfId="0" applyNumberFormat="1" applyFill="1" applyBorder="1" applyAlignment="1">
      <alignment horizontal="center" vertical="center"/>
    </xf>
    <xf numFmtId="0" fontId="0" fillId="2" borderId="89" xfId="0" applyFill="1" applyBorder="1" applyAlignment="1">
      <alignment horizontal="center" vertical="center"/>
    </xf>
    <xf numFmtId="0" fontId="0" fillId="2" borderId="91" xfId="0" applyFill="1" applyBorder="1" applyAlignment="1">
      <alignment horizontal="center" vertical="center"/>
    </xf>
    <xf numFmtId="0" fontId="0" fillId="2" borderId="93" xfId="0" applyFill="1" applyBorder="1" applyAlignment="1">
      <alignment horizontal="center" vertical="center"/>
    </xf>
    <xf numFmtId="0" fontId="14" fillId="7" borderId="31" xfId="0" applyFont="1" applyFill="1" applyBorder="1" applyAlignment="1">
      <alignment horizontal="center" vertical="center" wrapText="1"/>
    </xf>
    <xf numFmtId="0" fontId="14" fillId="7" borderId="34" xfId="0" applyFont="1" applyFill="1" applyBorder="1" applyAlignment="1">
      <alignment horizontal="center" vertical="center" wrapText="1"/>
    </xf>
    <xf numFmtId="164" fontId="10" fillId="5" borderId="10" xfId="0" applyNumberFormat="1" applyFont="1" applyFill="1" applyBorder="1" applyAlignment="1">
      <alignment horizontal="center" vertical="center" wrapText="1"/>
    </xf>
    <xf numFmtId="0" fontId="5" fillId="7" borderId="43" xfId="0" applyFont="1" applyFill="1" applyBorder="1" applyAlignment="1">
      <alignment horizontal="center" vertical="center" wrapText="1"/>
    </xf>
    <xf numFmtId="0" fontId="5" fillId="7" borderId="44" xfId="0" applyFont="1" applyFill="1" applyBorder="1" applyAlignment="1">
      <alignment horizontal="center" vertical="center" wrapText="1"/>
    </xf>
    <xf numFmtId="0" fontId="5" fillId="7" borderId="45" xfId="0" applyFont="1" applyFill="1" applyBorder="1" applyAlignment="1">
      <alignment horizontal="center" vertical="center" wrapText="1"/>
    </xf>
    <xf numFmtId="0" fontId="5" fillId="7" borderId="46" xfId="0" applyFont="1" applyFill="1" applyBorder="1" applyAlignment="1">
      <alignment horizontal="center" vertical="center" wrapText="1"/>
    </xf>
    <xf numFmtId="0" fontId="5" fillId="7" borderId="47" xfId="0" applyFont="1" applyFill="1" applyBorder="1" applyAlignment="1">
      <alignment horizontal="center" vertical="center" wrapText="1"/>
    </xf>
    <xf numFmtId="0" fontId="5" fillId="7" borderId="48" xfId="0" applyFont="1" applyFill="1" applyBorder="1" applyAlignment="1">
      <alignment horizontal="center" vertical="center" wrapText="1"/>
    </xf>
    <xf numFmtId="0" fontId="8" fillId="8" borderId="19" xfId="0" applyFont="1" applyFill="1" applyBorder="1" applyAlignment="1">
      <alignment horizontal="center" vertical="center" wrapText="1"/>
    </xf>
    <xf numFmtId="0" fontId="8" fillId="8" borderId="20" xfId="0" applyFont="1" applyFill="1" applyBorder="1" applyAlignment="1">
      <alignment horizontal="center" vertical="center" wrapText="1"/>
    </xf>
    <xf numFmtId="0" fontId="8" fillId="8" borderId="0" xfId="0" applyFont="1" applyFill="1" applyAlignment="1">
      <alignment horizontal="center" vertical="center" wrapText="1"/>
    </xf>
    <xf numFmtId="0" fontId="8" fillId="8" borderId="21" xfId="0" applyFont="1" applyFill="1" applyBorder="1" applyAlignment="1">
      <alignment horizontal="center" vertical="center" wrapText="1"/>
    </xf>
    <xf numFmtId="0" fontId="8" fillId="8" borderId="14" xfId="0" applyFont="1" applyFill="1" applyBorder="1" applyAlignment="1">
      <alignment horizontal="center" vertical="center" wrapText="1"/>
    </xf>
    <xf numFmtId="0" fontId="8" fillId="8" borderId="22" xfId="0" applyFont="1" applyFill="1" applyBorder="1" applyAlignment="1">
      <alignment horizontal="center" vertical="center" wrapText="1"/>
    </xf>
    <xf numFmtId="0" fontId="9" fillId="8" borderId="26" xfId="0" applyFont="1" applyFill="1" applyBorder="1" applyAlignment="1">
      <alignment horizontal="center" vertical="center" wrapText="1"/>
    </xf>
    <xf numFmtId="0" fontId="9" fillId="8" borderId="23"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2" fillId="7" borderId="28" xfId="0" applyFont="1" applyFill="1" applyBorder="1" applyAlignment="1">
      <alignment horizontal="center" vertical="center" wrapText="1"/>
    </xf>
    <xf numFmtId="0" fontId="16" fillId="12" borderId="49" xfId="0" applyFont="1" applyFill="1" applyBorder="1" applyAlignment="1">
      <alignment horizontal="center" vertical="center"/>
    </xf>
    <xf numFmtId="0" fontId="10" fillId="12" borderId="50" xfId="0" applyFont="1" applyFill="1" applyBorder="1" applyAlignment="1">
      <alignment horizontal="center" vertical="center"/>
    </xf>
    <xf numFmtId="0" fontId="10" fillId="12" borderId="51" xfId="0" applyFont="1" applyFill="1" applyBorder="1" applyAlignment="1">
      <alignment horizontal="center" vertical="center"/>
    </xf>
    <xf numFmtId="0" fontId="17" fillId="13" borderId="62" xfId="0" applyFont="1" applyFill="1" applyBorder="1" applyAlignment="1">
      <alignment horizontal="center" vertical="center" wrapText="1"/>
    </xf>
    <xf numFmtId="0" fontId="17" fillId="13" borderId="7" xfId="0" applyFont="1" applyFill="1" applyBorder="1" applyAlignment="1">
      <alignment horizontal="center" vertical="center" wrapText="1"/>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58" xfId="0" applyBorder="1" applyAlignment="1">
      <alignment horizontal="center" vertical="center"/>
    </xf>
    <xf numFmtId="0" fontId="0" fillId="0" borderId="8" xfId="0" applyBorder="1" applyAlignment="1">
      <alignment horizontal="center" vertical="center"/>
    </xf>
    <xf numFmtId="164" fontId="0" fillId="5" borderId="98" xfId="0" applyNumberFormat="1" applyFill="1" applyBorder="1" applyAlignment="1">
      <alignment horizontal="center" vertical="center"/>
    </xf>
    <xf numFmtId="164" fontId="0" fillId="5" borderId="97" xfId="0" applyNumberFormat="1" applyFill="1" applyBorder="1" applyAlignment="1">
      <alignment horizontal="center" vertical="center"/>
    </xf>
    <xf numFmtId="164" fontId="0" fillId="5" borderId="11" xfId="0" applyNumberFormat="1" applyFill="1" applyBorder="1" applyAlignment="1">
      <alignment horizontal="center" vertical="center"/>
    </xf>
    <xf numFmtId="0" fontId="0" fillId="0" borderId="5" xfId="0" applyBorder="1" applyAlignment="1">
      <alignment horizontal="center" vertical="center"/>
    </xf>
    <xf numFmtId="0" fontId="0" fillId="0" borderId="81" xfId="0" applyBorder="1" applyAlignment="1">
      <alignment horizontal="center" vertical="center"/>
    </xf>
    <xf numFmtId="0" fontId="17" fillId="13" borderId="4" xfId="0" applyFont="1" applyFill="1" applyBorder="1" applyAlignment="1">
      <alignment horizontal="center" vertical="center" wrapText="1"/>
    </xf>
    <xf numFmtId="0" fontId="0" fillId="0" borderId="3" xfId="0" applyBorder="1" applyAlignment="1">
      <alignment horizontal="center" vertical="center"/>
    </xf>
    <xf numFmtId="0" fontId="0" fillId="0" borderId="63" xfId="0" applyBorder="1" applyAlignment="1">
      <alignment horizontal="center" vertical="center"/>
    </xf>
    <xf numFmtId="164" fontId="0" fillId="5" borderId="99" xfId="0" applyNumberFormat="1" applyFill="1" applyBorder="1" applyAlignment="1">
      <alignment horizontal="center" vertical="center"/>
    </xf>
    <xf numFmtId="0" fontId="0" fillId="0" borderId="2" xfId="0" applyBorder="1" applyAlignment="1">
      <alignment horizontal="center" vertical="center"/>
    </xf>
    <xf numFmtId="0" fontId="0" fillId="0" borderId="37" xfId="0" applyBorder="1" applyAlignment="1">
      <alignment horizontal="center" vertical="center"/>
    </xf>
    <xf numFmtId="164" fontId="0" fillId="5" borderId="100" xfId="0" applyNumberFormat="1" applyFill="1" applyBorder="1" applyAlignment="1">
      <alignment horizontal="center" vertical="center"/>
    </xf>
    <xf numFmtId="164" fontId="0" fillId="5" borderId="13"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97" xfId="0" applyNumberFormat="1" applyFill="1" applyBorder="1" applyAlignment="1">
      <alignment horizontal="center" vertical="center"/>
    </xf>
    <xf numFmtId="164" fontId="0" fillId="4" borderId="98" xfId="0" applyNumberFormat="1" applyFill="1" applyBorder="1" applyAlignment="1">
      <alignment horizontal="center" vertical="center"/>
    </xf>
    <xf numFmtId="164" fontId="0" fillId="4" borderId="100" xfId="0" applyNumberFormat="1" applyFill="1" applyBorder="1" applyAlignment="1">
      <alignment horizontal="center" vertical="center"/>
    </xf>
    <xf numFmtId="164" fontId="0" fillId="4" borderId="99" xfId="0" applyNumberFormat="1" applyFill="1" applyBorder="1" applyAlignment="1">
      <alignment horizontal="center" vertical="center"/>
    </xf>
    <xf numFmtId="20" fontId="0" fillId="0" borderId="5" xfId="0" applyNumberFormat="1" applyBorder="1" applyAlignment="1">
      <alignment horizontal="center" vertical="center"/>
    </xf>
    <xf numFmtId="20" fontId="0" fillId="0" borderId="8" xfId="0" applyNumberFormat="1" applyBorder="1" applyAlignment="1">
      <alignment horizontal="center" vertical="center"/>
    </xf>
    <xf numFmtId="20" fontId="0" fillId="0" borderId="68" xfId="0" applyNumberFormat="1" applyBorder="1" applyAlignment="1">
      <alignment horizontal="center" vertical="center"/>
    </xf>
    <xf numFmtId="166" fontId="0" fillId="0" borderId="72" xfId="0" applyNumberFormat="1" applyBorder="1" applyAlignment="1">
      <alignment horizontal="center" vertical="center"/>
    </xf>
    <xf numFmtId="166" fontId="0" fillId="0" borderId="70" xfId="0" applyNumberFormat="1" applyBorder="1" applyAlignment="1">
      <alignment horizontal="center" vertical="center"/>
    </xf>
    <xf numFmtId="166" fontId="0" fillId="0" borderId="67" xfId="0" applyNumberFormat="1" applyBorder="1" applyAlignment="1">
      <alignment horizontal="center" vertical="center"/>
    </xf>
    <xf numFmtId="164" fontId="0" fillId="4" borderId="13" xfId="0" applyNumberFormat="1" applyFill="1" applyBorder="1" applyAlignment="1">
      <alignment horizontal="center" vertical="center"/>
    </xf>
    <xf numFmtId="166" fontId="0" fillId="0" borderId="75" xfId="0" applyNumberFormat="1" applyBorder="1" applyAlignment="1">
      <alignment horizontal="center" vertical="center"/>
    </xf>
    <xf numFmtId="166" fontId="0" fillId="0" borderId="74" xfId="0" applyNumberFormat="1" applyBorder="1" applyAlignment="1">
      <alignment horizontal="center" vertical="center"/>
    </xf>
    <xf numFmtId="20" fontId="0" fillId="0" borderId="73" xfId="0" applyNumberFormat="1" applyBorder="1" applyAlignment="1">
      <alignment horizontal="center" vertical="center"/>
    </xf>
    <xf numFmtId="0" fontId="0" fillId="0" borderId="71" xfId="0" applyBorder="1" applyAlignment="1">
      <alignment horizontal="center" vertical="center"/>
    </xf>
    <xf numFmtId="166" fontId="0" fillId="0" borderId="76" xfId="0" applyNumberFormat="1" applyBorder="1" applyAlignment="1">
      <alignment horizontal="center" vertical="center"/>
    </xf>
    <xf numFmtId="0" fontId="0" fillId="0" borderId="77" xfId="0" applyBorder="1" applyAlignment="1">
      <alignment horizontal="center" vertical="center"/>
    </xf>
    <xf numFmtId="20" fontId="0" fillId="0" borderId="69" xfId="0" applyNumberFormat="1" applyBorder="1" applyAlignment="1">
      <alignment horizontal="center" vertical="center"/>
    </xf>
    <xf numFmtId="0" fontId="0" fillId="0" borderId="78" xfId="0" applyBorder="1" applyAlignment="1">
      <alignment horizontal="center" vertical="center"/>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11" fillId="0" borderId="43" xfId="0" applyFont="1" applyBorder="1" applyAlignment="1">
      <alignment horizontal="center" vertical="center"/>
    </xf>
    <xf numFmtId="0" fontId="11" fillId="0" borderId="44"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11" fillId="0" borderId="47" xfId="0" applyFont="1" applyBorder="1" applyAlignment="1">
      <alignment horizontal="center" vertical="center"/>
    </xf>
    <xf numFmtId="0" fontId="11" fillId="0" borderId="48" xfId="0" applyFont="1" applyBorder="1" applyAlignment="1">
      <alignment horizontal="center" vertical="center"/>
    </xf>
    <xf numFmtId="0" fontId="16" fillId="12" borderId="37" xfId="0" applyFont="1" applyFill="1" applyBorder="1" applyAlignment="1">
      <alignment horizontal="center" vertical="center"/>
    </xf>
    <xf numFmtId="0" fontId="16" fillId="12" borderId="52" xfId="0" applyFont="1" applyFill="1" applyBorder="1" applyAlignment="1">
      <alignment horizontal="center" vertical="center"/>
    </xf>
    <xf numFmtId="0" fontId="16" fillId="12" borderId="53" xfId="0" applyFont="1" applyFill="1" applyBorder="1" applyAlignment="1">
      <alignment horizontal="center" vertical="center"/>
    </xf>
    <xf numFmtId="0" fontId="18" fillId="3" borderId="10"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b="1"/>
              <a:t>Courbe</a:t>
            </a:r>
            <a:r>
              <a:rPr lang="fr-FR" b="1" baseline="0"/>
              <a:t> de pré-chauffe</a:t>
            </a:r>
            <a:endParaRPr lang="fr-F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lumMod val="75000"/>
                    <a:lumOff val="25000"/>
                  </a:sysClr>
                </a:solidFill>
              </a:defRPr>
            </a:pPr>
            <a:endParaRPr lang="fr-F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endParaRPr lang="fr-FR"/>
        </a:p>
      </c:txPr>
    </c:title>
    <c:autoTitleDeleted val="0"/>
    <c:plotArea>
      <c:layout>
        <c:manualLayout>
          <c:layoutTarget val="inner"/>
          <c:xMode val="edge"/>
          <c:yMode val="edge"/>
          <c:x val="5.8149692812184947E-2"/>
          <c:y val="0.20932108656031803"/>
          <c:w val="0.91359051672151481"/>
          <c:h val="0.58726584288737382"/>
        </c:manualLayout>
      </c:layout>
      <c:lineChart>
        <c:grouping val="standard"/>
        <c:varyColors val="0"/>
        <c:ser>
          <c:idx val="0"/>
          <c:order val="0"/>
          <c:tx>
            <c:v>T° Interieur</c:v>
          </c:tx>
          <c:spPr>
            <a:ln w="31750" cap="rnd">
              <a:solidFill>
                <a:schemeClr val="accent2">
                  <a:tint val="77000"/>
                </a:schemeClr>
              </a:solidFill>
              <a:round/>
            </a:ln>
            <a:effectLst/>
          </c:spPr>
          <c:marker>
            <c:symbol val="none"/>
          </c:marker>
          <c:cat>
            <c:numRef>
              <c:f>BaseGraphique!$B$11:$L$11</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cat>
          <c:val>
            <c:numRef>
              <c:f>BaseGraphique!$B$12:$L$12</c:f>
              <c:numCache>
                <c:formatCode>General</c:formatCode>
                <c:ptCount val="11"/>
                <c:pt idx="0">
                  <c:v>#N/A</c:v>
                </c:pt>
                <c:pt idx="1">
                  <c:v>141.69999999999999</c:v>
                </c:pt>
                <c:pt idx="2">
                  <c:v>143.80000000000001</c:v>
                </c:pt>
                <c:pt idx="3">
                  <c:v>142.69999999999999</c:v>
                </c:pt>
                <c:pt idx="4">
                  <c:v>138.6</c:v>
                </c:pt>
                <c:pt idx="5">
                  <c:v>62.7</c:v>
                </c:pt>
                <c:pt idx="6">
                  <c:v>#N/A</c:v>
                </c:pt>
                <c:pt idx="7">
                  <c:v>#N/A</c:v>
                </c:pt>
                <c:pt idx="8">
                  <c:v>#N/A</c:v>
                </c:pt>
                <c:pt idx="9">
                  <c:v>#N/A</c:v>
                </c:pt>
                <c:pt idx="10">
                  <c:v>#N/A</c:v>
                </c:pt>
              </c:numCache>
            </c:numRef>
          </c:val>
          <c:smooth val="1"/>
          <c:extLst>
            <c:ext xmlns:c16="http://schemas.microsoft.com/office/drawing/2014/chart" uri="{C3380CC4-5D6E-409C-BE32-E72D297353CC}">
              <c16:uniqueId val="{00000000-DC4A-46D0-B1DE-59756FC2A419}"/>
            </c:ext>
          </c:extLst>
        </c:ser>
        <c:ser>
          <c:idx val="1"/>
          <c:order val="1"/>
          <c:tx>
            <c:v>T° Exterieur</c:v>
          </c:tx>
          <c:spPr>
            <a:ln w="31750" cap="rnd">
              <a:solidFill>
                <a:schemeClr val="accent2">
                  <a:shade val="76000"/>
                </a:schemeClr>
              </a:solidFill>
              <a:round/>
            </a:ln>
            <a:effectLst/>
          </c:spPr>
          <c:marker>
            <c:symbol val="none"/>
          </c:marker>
          <c:cat>
            <c:numRef>
              <c:f>BaseGraphique!$B$11:$L$11</c:f>
              <c:numCache>
                <c:formatCode>General</c:formatCode>
                <c:ptCount val="11"/>
                <c:pt idx="0">
                  <c:v>0</c:v>
                </c:pt>
                <c:pt idx="1">
                  <c:v>5</c:v>
                </c:pt>
                <c:pt idx="2">
                  <c:v>10</c:v>
                </c:pt>
                <c:pt idx="3">
                  <c:v>15</c:v>
                </c:pt>
                <c:pt idx="4">
                  <c:v>20</c:v>
                </c:pt>
                <c:pt idx="5">
                  <c:v>25</c:v>
                </c:pt>
                <c:pt idx="6">
                  <c:v>30</c:v>
                </c:pt>
                <c:pt idx="7">
                  <c:v>35</c:v>
                </c:pt>
                <c:pt idx="8">
                  <c:v>40</c:v>
                </c:pt>
                <c:pt idx="9">
                  <c:v>45</c:v>
                </c:pt>
                <c:pt idx="10">
                  <c:v>50</c:v>
                </c:pt>
              </c:numCache>
            </c:numRef>
          </c:cat>
          <c:val>
            <c:numRef>
              <c:f>BaseGraphique!$B$13:$L$13</c:f>
              <c:numCache>
                <c:formatCode>General</c:formatCode>
                <c:ptCount val="11"/>
                <c:pt idx="0">
                  <c:v>#N/A</c:v>
                </c:pt>
                <c:pt idx="1">
                  <c:v>25.5</c:v>
                </c:pt>
                <c:pt idx="2">
                  <c:v>30</c:v>
                </c:pt>
                <c:pt idx="3">
                  <c:v>32.5</c:v>
                </c:pt>
                <c:pt idx="4">
                  <c:v>33</c:v>
                </c:pt>
                <c:pt idx="5">
                  <c:v>39.9</c:v>
                </c:pt>
                <c:pt idx="6">
                  <c:v>#N/A</c:v>
                </c:pt>
                <c:pt idx="7">
                  <c:v>#N/A</c:v>
                </c:pt>
                <c:pt idx="8">
                  <c:v>#N/A</c:v>
                </c:pt>
                <c:pt idx="9">
                  <c:v>#N/A</c:v>
                </c:pt>
                <c:pt idx="10">
                  <c:v>#N/A</c:v>
                </c:pt>
              </c:numCache>
            </c:numRef>
          </c:val>
          <c:smooth val="1"/>
          <c:extLst>
            <c:ext xmlns:c16="http://schemas.microsoft.com/office/drawing/2014/chart" uri="{C3380CC4-5D6E-409C-BE32-E72D297353CC}">
              <c16:uniqueId val="{00000001-DC4A-46D0-B1DE-59756FC2A419}"/>
            </c:ext>
          </c:extLst>
        </c:ser>
        <c:dLbls>
          <c:showLegendKey val="0"/>
          <c:showVal val="0"/>
          <c:showCatName val="0"/>
          <c:showSerName val="0"/>
          <c:showPercent val="0"/>
          <c:showBubbleSize val="0"/>
        </c:dLbls>
        <c:smooth val="0"/>
        <c:axId val="1394524064"/>
        <c:axId val="1394523104"/>
      </c:lineChart>
      <c:catAx>
        <c:axId val="1394524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4523104"/>
        <c:crosses val="autoZero"/>
        <c:auto val="1"/>
        <c:lblAlgn val="ctr"/>
        <c:lblOffset val="100"/>
        <c:noMultiLvlLbl val="0"/>
      </c:catAx>
      <c:valAx>
        <c:axId val="139452310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crossAx val="139452406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b="1"/>
              <a:t>Courbe de Chauffe</a:t>
            </a:r>
            <a:endParaRPr lang="fr-F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FR"/>
        </a:p>
      </c:txPr>
    </c:title>
    <c:autoTitleDeleted val="0"/>
    <c:plotArea>
      <c:layout/>
      <c:lineChart>
        <c:grouping val="standard"/>
        <c:varyColors val="0"/>
        <c:ser>
          <c:idx val="0"/>
          <c:order val="0"/>
          <c:tx>
            <c:v>T° Interieur</c:v>
          </c:tx>
          <c:spPr>
            <a:ln w="31750" cap="rnd">
              <a:solidFill>
                <a:schemeClr val="accent2">
                  <a:shade val="76000"/>
                </a:schemeClr>
              </a:solidFill>
              <a:round/>
            </a:ln>
            <a:effectLst/>
          </c:spPr>
          <c:marker>
            <c:symbol val="none"/>
          </c:marker>
          <c:cat>
            <c:strRef>
              <c:f>BaseGraphique!$N$11:$AF$11</c:f>
              <c:strCache>
                <c:ptCount val="19"/>
                <c:pt idx="0">
                  <c:v> 0'</c:v>
                </c:pt>
                <c:pt idx="1">
                  <c:v>5'</c:v>
                </c:pt>
                <c:pt idx="2">
                  <c:v>10'</c:v>
                </c:pt>
                <c:pt idx="3">
                  <c:v>15'</c:v>
                </c:pt>
                <c:pt idx="4">
                  <c:v>20'</c:v>
                </c:pt>
                <c:pt idx="5">
                  <c:v>25'</c:v>
                </c:pt>
                <c:pt idx="6">
                  <c:v>30'</c:v>
                </c:pt>
                <c:pt idx="7">
                  <c:v>35'</c:v>
                </c:pt>
                <c:pt idx="8">
                  <c:v>40'</c:v>
                </c:pt>
                <c:pt idx="9">
                  <c:v>45'</c:v>
                </c:pt>
                <c:pt idx="10">
                  <c:v>50'</c:v>
                </c:pt>
                <c:pt idx="11">
                  <c:v>55'</c:v>
                </c:pt>
                <c:pt idx="12">
                  <c:v>60'</c:v>
                </c:pt>
                <c:pt idx="13">
                  <c:v>65'</c:v>
                </c:pt>
                <c:pt idx="14">
                  <c:v>70'</c:v>
                </c:pt>
                <c:pt idx="15">
                  <c:v>75'</c:v>
                </c:pt>
                <c:pt idx="16">
                  <c:v>80'</c:v>
                </c:pt>
                <c:pt idx="17">
                  <c:v>85'</c:v>
                </c:pt>
                <c:pt idx="18">
                  <c:v>90'</c:v>
                </c:pt>
              </c:strCache>
            </c:strRef>
          </c:cat>
          <c:val>
            <c:numRef>
              <c:f>BaseGraphique!$N$12:$AF$12</c:f>
              <c:numCache>
                <c:formatCode>General</c:formatCode>
                <c:ptCount val="19"/>
                <c:pt idx="0">
                  <c:v>51.9</c:v>
                </c:pt>
                <c:pt idx="1">
                  <c:v>206.5</c:v>
                </c:pt>
                <c:pt idx="2">
                  <c:v>173</c:v>
                </c:pt>
                <c:pt idx="3">
                  <c:v>188.5</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numCache>
            </c:numRef>
          </c:val>
          <c:smooth val="0"/>
          <c:extLst>
            <c:ext xmlns:c16="http://schemas.microsoft.com/office/drawing/2014/chart" uri="{C3380CC4-5D6E-409C-BE32-E72D297353CC}">
              <c16:uniqueId val="{00000000-9E93-461D-B20E-B343F7253C23}"/>
            </c:ext>
          </c:extLst>
        </c:ser>
        <c:ser>
          <c:idx val="1"/>
          <c:order val="1"/>
          <c:tx>
            <c:v>T° Exterieur</c:v>
          </c:tx>
          <c:spPr>
            <a:ln w="31750" cap="rnd">
              <a:solidFill>
                <a:schemeClr val="accent2">
                  <a:tint val="77000"/>
                </a:schemeClr>
              </a:solidFill>
              <a:round/>
            </a:ln>
            <a:effectLst/>
          </c:spPr>
          <c:marker>
            <c:symbol val="none"/>
          </c:marker>
          <c:cat>
            <c:strRef>
              <c:f>BaseGraphique!$N$11:$AF$11</c:f>
              <c:strCache>
                <c:ptCount val="19"/>
                <c:pt idx="0">
                  <c:v> 0'</c:v>
                </c:pt>
                <c:pt idx="1">
                  <c:v>5'</c:v>
                </c:pt>
                <c:pt idx="2">
                  <c:v>10'</c:v>
                </c:pt>
                <c:pt idx="3">
                  <c:v>15'</c:v>
                </c:pt>
                <c:pt idx="4">
                  <c:v>20'</c:v>
                </c:pt>
                <c:pt idx="5">
                  <c:v>25'</c:v>
                </c:pt>
                <c:pt idx="6">
                  <c:v>30'</c:v>
                </c:pt>
                <c:pt idx="7">
                  <c:v>35'</c:v>
                </c:pt>
                <c:pt idx="8">
                  <c:v>40'</c:v>
                </c:pt>
                <c:pt idx="9">
                  <c:v>45'</c:v>
                </c:pt>
                <c:pt idx="10">
                  <c:v>50'</c:v>
                </c:pt>
                <c:pt idx="11">
                  <c:v>55'</c:v>
                </c:pt>
                <c:pt idx="12">
                  <c:v>60'</c:v>
                </c:pt>
                <c:pt idx="13">
                  <c:v>65'</c:v>
                </c:pt>
                <c:pt idx="14">
                  <c:v>70'</c:v>
                </c:pt>
                <c:pt idx="15">
                  <c:v>75'</c:v>
                </c:pt>
                <c:pt idx="16">
                  <c:v>80'</c:v>
                </c:pt>
                <c:pt idx="17">
                  <c:v>85'</c:v>
                </c:pt>
                <c:pt idx="18">
                  <c:v>90'</c:v>
                </c:pt>
              </c:strCache>
            </c:strRef>
          </c:cat>
          <c:val>
            <c:numRef>
              <c:f>BaseGraphique!$N$13:$AF$13</c:f>
              <c:numCache>
                <c:formatCode>General</c:formatCode>
                <c:ptCount val="19"/>
                <c:pt idx="0">
                  <c:v>37</c:v>
                </c:pt>
                <c:pt idx="1">
                  <c:v>37.1</c:v>
                </c:pt>
                <c:pt idx="2">
                  <c:v>41.4</c:v>
                </c:pt>
                <c:pt idx="3">
                  <c:v>45</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numCache>
            </c:numRef>
          </c:val>
          <c:smooth val="1"/>
          <c:extLst>
            <c:ext xmlns:c16="http://schemas.microsoft.com/office/drawing/2014/chart" uri="{C3380CC4-5D6E-409C-BE32-E72D297353CC}">
              <c16:uniqueId val="{00000001-9E93-461D-B20E-B343F7253C23}"/>
            </c:ext>
          </c:extLst>
        </c:ser>
        <c:dLbls>
          <c:showLegendKey val="0"/>
          <c:showVal val="0"/>
          <c:showCatName val="0"/>
          <c:showSerName val="0"/>
          <c:showPercent val="0"/>
          <c:showBubbleSize val="0"/>
        </c:dLbls>
        <c:smooth val="0"/>
        <c:axId val="1394524064"/>
        <c:axId val="1394523104"/>
      </c:lineChart>
      <c:catAx>
        <c:axId val="1394524064"/>
        <c:scaling>
          <c:orientation val="minMax"/>
        </c:scaling>
        <c:delete val="0"/>
        <c:axPos val="b"/>
        <c:numFmt formatCode="General" sourceLinked="1"/>
        <c:majorTickMark val="out"/>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394523104"/>
        <c:crosses val="autoZero"/>
        <c:auto val="1"/>
        <c:lblAlgn val="ctr"/>
        <c:lblOffset val="100"/>
        <c:noMultiLvlLbl val="0"/>
      </c:catAx>
      <c:valAx>
        <c:axId val="1394523104"/>
        <c:scaling>
          <c:orientation val="minMax"/>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394524064"/>
        <c:crosses val="autoZero"/>
        <c:crossBetween val="between"/>
      </c:valAx>
      <c:dTable>
        <c:showHorzBorder val="1"/>
        <c:showVertBorder val="1"/>
        <c:showOutline val="1"/>
        <c:showKeys val="1"/>
        <c:spPr>
          <a:noFill/>
          <a:ln w="9525">
            <a:solidFill>
              <a:schemeClr val="dk1">
                <a:lumMod val="35000"/>
                <a:lumOff val="65000"/>
              </a:schemeClr>
            </a:solid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fr-FR"/>
          </a:p>
        </c:txPr>
      </c:dTable>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FR"/>
          </a:p>
          <a:p>
            <a:pPr>
              <a:defRPr/>
            </a:pPr>
            <a:r>
              <a:rPr lang="fr-FR" b="1"/>
              <a:t>Moyenne Chauffe</a:t>
            </a:r>
            <a:r>
              <a:rPr lang="fr-FR" b="1" baseline="0"/>
              <a:t> en fonction de l'OF</a:t>
            </a:r>
            <a:endParaRPr lang="fr-FR"/>
          </a:p>
          <a:p>
            <a:pPr>
              <a:defRPr/>
            </a:pPr>
            <a:endParaRPr lang="fr-FR"/>
          </a:p>
        </c:rich>
      </c:tx>
      <c:layout>
        <c:manualLayout>
          <c:xMode val="edge"/>
          <c:yMode val="edge"/>
          <c:x val="0.28433334622307477"/>
          <c:y val="0"/>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r-FR"/>
        </a:p>
      </c:txPr>
    </c:title>
    <c:autoTitleDeleted val="0"/>
    <c:plotArea>
      <c:layout>
        <c:manualLayout>
          <c:layoutTarget val="inner"/>
          <c:xMode val="edge"/>
          <c:yMode val="edge"/>
          <c:x val="7.2025371828521437E-2"/>
          <c:y val="0.17634259259259263"/>
          <c:w val="0.90297462817147855"/>
          <c:h val="0.6153546952464275"/>
        </c:manualLayout>
      </c:layout>
      <c:lineChart>
        <c:grouping val="stacked"/>
        <c:varyColors val="0"/>
        <c:ser>
          <c:idx val="0"/>
          <c:order val="0"/>
          <c:spPr>
            <a:ln w="31750" cap="rnd">
              <a:solidFill>
                <a:schemeClr val="accent2"/>
              </a:solidFill>
              <a:round/>
            </a:ln>
            <a:effectLst/>
          </c:spPr>
          <c:marker>
            <c:symbol val="none"/>
          </c:marker>
          <c:dLbls>
            <c:delete val="1"/>
          </c:dLbls>
          <c:cat>
            <c:strRef>
              <c:f>BaseGraphique!$I$3:$AM$3</c:f>
              <c:strCache>
                <c:ptCount val="31"/>
                <c:pt idx="0">
                  <c:v>0</c:v>
                </c:pt>
                <c:pt idx="1">
                  <c:v>5</c:v>
                </c:pt>
                <c:pt idx="2">
                  <c:v>10</c:v>
                </c:pt>
                <c:pt idx="3">
                  <c:v>15</c:v>
                </c:pt>
                <c:pt idx="4">
                  <c:v>20</c:v>
                </c:pt>
                <c:pt idx="5">
                  <c:v>25</c:v>
                </c:pt>
                <c:pt idx="6">
                  <c:v>30</c:v>
                </c:pt>
                <c:pt idx="7">
                  <c:v>35</c:v>
                </c:pt>
                <c:pt idx="8">
                  <c:v>40</c:v>
                </c:pt>
                <c:pt idx="9">
                  <c:v>45</c:v>
                </c:pt>
                <c:pt idx="10">
                  <c:v>50</c:v>
                </c:pt>
                <c:pt idx="12">
                  <c:v> 0'</c:v>
                </c:pt>
                <c:pt idx="13">
                  <c:v>5'</c:v>
                </c:pt>
                <c:pt idx="14">
                  <c:v>10'</c:v>
                </c:pt>
                <c:pt idx="15">
                  <c:v>15'</c:v>
                </c:pt>
                <c:pt idx="16">
                  <c:v>20'</c:v>
                </c:pt>
                <c:pt idx="17">
                  <c:v>25'</c:v>
                </c:pt>
                <c:pt idx="18">
                  <c:v>30'</c:v>
                </c:pt>
                <c:pt idx="19">
                  <c:v>35'</c:v>
                </c:pt>
                <c:pt idx="20">
                  <c:v>40'</c:v>
                </c:pt>
                <c:pt idx="21">
                  <c:v>45'</c:v>
                </c:pt>
                <c:pt idx="22">
                  <c:v>50'</c:v>
                </c:pt>
                <c:pt idx="23">
                  <c:v>55'</c:v>
                </c:pt>
                <c:pt idx="24">
                  <c:v>60'</c:v>
                </c:pt>
                <c:pt idx="25">
                  <c:v>65'</c:v>
                </c:pt>
                <c:pt idx="26">
                  <c:v>70'</c:v>
                </c:pt>
                <c:pt idx="27">
                  <c:v>75'</c:v>
                </c:pt>
                <c:pt idx="28">
                  <c:v>80'</c:v>
                </c:pt>
                <c:pt idx="29">
                  <c:v>85'</c:v>
                </c:pt>
                <c:pt idx="30">
                  <c:v>90'</c:v>
                </c:pt>
              </c:strCache>
            </c:strRef>
          </c:cat>
          <c:val>
            <c:numRef>
              <c:f>BaseGraphique!$I$4:$AM$4</c:f>
              <c:numCache>
                <c:formatCode>0.0</c:formatCode>
                <c:ptCount val="31"/>
                <c:pt idx="0">
                  <c:v>28.475000000000001</c:v>
                </c:pt>
                <c:pt idx="1">
                  <c:v>30.04</c:v>
                </c:pt>
                <c:pt idx="2">
                  <c:v>30.283333333333331</c:v>
                </c:pt>
                <c:pt idx="3">
                  <c:v>30.442857142857147</c:v>
                </c:pt>
                <c:pt idx="4">
                  <c:v>33.942857142857136</c:v>
                </c:pt>
                <c:pt idx="5">
                  <c:v>35.416666666666664</c:v>
                </c:pt>
                <c:pt idx="6">
                  <c:v>36.866666666666667</c:v>
                </c:pt>
                <c:pt idx="7">
                  <c:v>0</c:v>
                </c:pt>
                <c:pt idx="8">
                  <c:v>0</c:v>
                </c:pt>
                <c:pt idx="9">
                  <c:v>0</c:v>
                </c:pt>
                <c:pt idx="10">
                  <c:v>0</c:v>
                </c:pt>
                <c:pt idx="11">
                  <c:v>0.41140873015873014</c:v>
                </c:pt>
                <c:pt idx="12">
                  <c:v>40.228571428571421</c:v>
                </c:pt>
                <c:pt idx="13">
                  <c:v>42.328571428571422</c:v>
                </c:pt>
                <c:pt idx="14">
                  <c:v>45.442857142857143</c:v>
                </c:pt>
                <c:pt idx="15">
                  <c:v>49.24285714285714</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c:ext xmlns:c15="http://schemas.microsoft.com/office/drawing/2012/chart" uri="{02D57815-91ED-43cb-92C2-25804820EDAC}">
              <c15:filteredSeriesTitle>
                <c15:tx>
                  <c:v>MOYENNE</c:v>
                </c15:tx>
              </c15:filteredSeriesTitle>
            </c:ext>
            <c:ext xmlns:c16="http://schemas.microsoft.com/office/drawing/2014/chart" uri="{C3380CC4-5D6E-409C-BE32-E72D297353CC}">
              <c16:uniqueId val="{00000002-4C37-4B02-9242-B514E1FC2BCA}"/>
            </c:ext>
          </c:extLst>
        </c:ser>
        <c:dLbls>
          <c:dLblPos val="ctr"/>
          <c:showLegendKey val="0"/>
          <c:showVal val="1"/>
          <c:showCatName val="0"/>
          <c:showSerName val="0"/>
          <c:showPercent val="0"/>
          <c:showBubbleSize val="0"/>
        </c:dLbls>
        <c:smooth val="0"/>
        <c:axId val="478267344"/>
        <c:axId val="478267824"/>
      </c:lineChart>
      <c:catAx>
        <c:axId val="478267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8267824"/>
        <c:crosses val="autoZero"/>
        <c:auto val="1"/>
        <c:lblAlgn val="ctr"/>
        <c:lblOffset val="100"/>
        <c:noMultiLvlLbl val="0"/>
      </c:catAx>
      <c:valAx>
        <c:axId val="478267824"/>
        <c:scaling>
          <c:orientation val="minMax"/>
        </c:scaling>
        <c:delete val="1"/>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crossAx val="47826734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Reversed" id="22">
  <a:schemeClr val="accent2"/>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styleClr val="auto"/>
    </cs:fillRef>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17"/>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5</xdr:col>
      <xdr:colOff>22673</xdr:colOff>
      <xdr:row>7</xdr:row>
      <xdr:rowOff>72192</xdr:rowOff>
    </xdr:from>
    <xdr:to>
      <xdr:col>15</xdr:col>
      <xdr:colOff>1142011</xdr:colOff>
      <xdr:row>13</xdr:row>
      <xdr:rowOff>187740</xdr:rowOff>
    </xdr:to>
    <xdr:graphicFrame macro="">
      <xdr:nvGraphicFramePr>
        <xdr:cNvPr id="2" name="Graphique 1">
          <a:extLst>
            <a:ext uri="{FF2B5EF4-FFF2-40B4-BE49-F238E27FC236}">
              <a16:creationId xmlns:a16="http://schemas.microsoft.com/office/drawing/2014/main" id="{7E73B12E-B6CA-4ABD-8665-E41F60D1B6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10345</xdr:colOff>
      <xdr:row>14</xdr:row>
      <xdr:rowOff>265042</xdr:rowOff>
    </xdr:from>
    <xdr:to>
      <xdr:col>15</xdr:col>
      <xdr:colOff>1150032</xdr:colOff>
      <xdr:row>19</xdr:row>
      <xdr:rowOff>220869</xdr:rowOff>
    </xdr:to>
    <xdr:graphicFrame macro="">
      <xdr:nvGraphicFramePr>
        <xdr:cNvPr id="3" name="Graphique 2">
          <a:extLst>
            <a:ext uri="{FF2B5EF4-FFF2-40B4-BE49-F238E27FC236}">
              <a16:creationId xmlns:a16="http://schemas.microsoft.com/office/drawing/2014/main" id="{9FDB4F3E-DAF6-4738-802C-4E3116BA02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26338</xdr:colOff>
      <xdr:row>6</xdr:row>
      <xdr:rowOff>104799</xdr:rowOff>
    </xdr:from>
    <xdr:to>
      <xdr:col>4</xdr:col>
      <xdr:colOff>34990</xdr:colOff>
      <xdr:row>11</xdr:row>
      <xdr:rowOff>292990</xdr:rowOff>
    </xdr:to>
    <xdr:pic>
      <xdr:nvPicPr>
        <xdr:cNvPr id="13" name="Image 12">
          <a:extLst>
            <a:ext uri="{FF2B5EF4-FFF2-40B4-BE49-F238E27FC236}">
              <a16:creationId xmlns:a16="http://schemas.microsoft.com/office/drawing/2014/main" id="{20314349-E36B-31F2-0A82-F6EC7130F87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885324" y="2350306"/>
          <a:ext cx="1515700" cy="1511347"/>
        </a:xfrm>
        <a:prstGeom prst="rect">
          <a:avLst/>
        </a:prstGeom>
      </xdr:spPr>
    </xdr:pic>
    <xdr:clientData/>
  </xdr:twoCellAnchor>
  <xdr:twoCellAnchor>
    <xdr:from>
      <xdr:col>0</xdr:col>
      <xdr:colOff>612321</xdr:colOff>
      <xdr:row>21</xdr:row>
      <xdr:rowOff>63658</xdr:rowOff>
    </xdr:from>
    <xdr:to>
      <xdr:col>15</xdr:col>
      <xdr:colOff>1126827</xdr:colOff>
      <xdr:row>36</xdr:row>
      <xdr:rowOff>1617</xdr:rowOff>
    </xdr:to>
    <xdr:graphicFrame macro="">
      <xdr:nvGraphicFramePr>
        <xdr:cNvPr id="4" name="Graphique 3">
          <a:extLst>
            <a:ext uri="{FF2B5EF4-FFF2-40B4-BE49-F238E27FC236}">
              <a16:creationId xmlns:a16="http://schemas.microsoft.com/office/drawing/2014/main" id="{1C56A4E2-25BA-37EC-5E4E-612206C68DC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495300</xdr:colOff>
      <xdr:row>1</xdr:row>
      <xdr:rowOff>38100</xdr:rowOff>
    </xdr:from>
    <xdr:to>
      <xdr:col>1</xdr:col>
      <xdr:colOff>495300</xdr:colOff>
      <xdr:row>1</xdr:row>
      <xdr:rowOff>541020</xdr:rowOff>
    </xdr:to>
    <xdr:cxnSp macro="">
      <xdr:nvCxnSpPr>
        <xdr:cNvPr id="3" name="Connecteur droit avec flèche 2">
          <a:extLst>
            <a:ext uri="{FF2B5EF4-FFF2-40B4-BE49-F238E27FC236}">
              <a16:creationId xmlns:a16="http://schemas.microsoft.com/office/drawing/2014/main" id="{63ABBE42-1CA7-94FA-AD5B-DDB1B3A74EEE}"/>
            </a:ext>
          </a:extLst>
        </xdr:cNvPr>
        <xdr:cNvCxnSpPr/>
      </xdr:nvCxnSpPr>
      <xdr:spPr>
        <a:xfrm>
          <a:off x="1287780" y="769620"/>
          <a:ext cx="0" cy="50292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815340</xdr:colOff>
      <xdr:row>1</xdr:row>
      <xdr:rowOff>15240</xdr:rowOff>
    </xdr:from>
    <xdr:to>
      <xdr:col>3</xdr:col>
      <xdr:colOff>815340</xdr:colOff>
      <xdr:row>1</xdr:row>
      <xdr:rowOff>518160</xdr:rowOff>
    </xdr:to>
    <xdr:cxnSp macro="">
      <xdr:nvCxnSpPr>
        <xdr:cNvPr id="4" name="Connecteur droit avec flèche 3">
          <a:extLst>
            <a:ext uri="{FF2B5EF4-FFF2-40B4-BE49-F238E27FC236}">
              <a16:creationId xmlns:a16="http://schemas.microsoft.com/office/drawing/2014/main" id="{E0296C20-1B03-481C-BE5B-3DA400125FF3}"/>
            </a:ext>
          </a:extLst>
        </xdr:cNvPr>
        <xdr:cNvCxnSpPr/>
      </xdr:nvCxnSpPr>
      <xdr:spPr>
        <a:xfrm>
          <a:off x="3512820" y="929640"/>
          <a:ext cx="0" cy="50292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518160</xdr:colOff>
      <xdr:row>1</xdr:row>
      <xdr:rowOff>76200</xdr:rowOff>
    </xdr:from>
    <xdr:to>
      <xdr:col>5</xdr:col>
      <xdr:colOff>518160</xdr:colOff>
      <xdr:row>1</xdr:row>
      <xdr:rowOff>579120</xdr:rowOff>
    </xdr:to>
    <xdr:cxnSp macro="">
      <xdr:nvCxnSpPr>
        <xdr:cNvPr id="5" name="Connecteur droit avec flèche 4">
          <a:extLst>
            <a:ext uri="{FF2B5EF4-FFF2-40B4-BE49-F238E27FC236}">
              <a16:creationId xmlns:a16="http://schemas.microsoft.com/office/drawing/2014/main" id="{CDB89EB8-012B-4F51-BF7D-9E3B783868E8}"/>
            </a:ext>
          </a:extLst>
        </xdr:cNvPr>
        <xdr:cNvCxnSpPr/>
      </xdr:nvCxnSpPr>
      <xdr:spPr>
        <a:xfrm>
          <a:off x="4800600" y="815340"/>
          <a:ext cx="0" cy="502920"/>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392CD-B9FB-4CD7-A47B-9443B622BBF2}">
  <dimension ref="A1:P21"/>
  <sheetViews>
    <sheetView zoomScale="50" zoomScaleNormal="50" workbookViewId="0">
      <selection activeCell="B1" sqref="B1:P2"/>
    </sheetView>
  </sheetViews>
  <sheetFormatPr baseColWidth="10" defaultRowHeight="14.4" x14ac:dyDescent="0.3"/>
  <cols>
    <col min="1" max="1" width="9.44140625" style="29" customWidth="1"/>
    <col min="2" max="2" width="17.6640625" style="29" customWidth="1"/>
    <col min="3" max="3" width="4.44140625" style="29" customWidth="1"/>
    <col min="4" max="4" width="17.6640625" style="29" customWidth="1"/>
    <col min="5" max="5" width="7.6640625" style="29" customWidth="1"/>
    <col min="6" max="6" width="16.44140625" style="29" customWidth="1"/>
    <col min="7" max="7" width="2.5546875" style="29" customWidth="1"/>
    <col min="8" max="8" width="16" style="29" customWidth="1"/>
    <col min="9" max="9" width="2.21875" style="29" customWidth="1"/>
    <col min="10" max="10" width="17.21875" style="29" customWidth="1"/>
    <col min="11" max="11" width="2.5546875" style="29" customWidth="1"/>
    <col min="12" max="12" width="14.21875" style="29" customWidth="1"/>
    <col min="13" max="13" width="2.77734375" style="29" customWidth="1"/>
    <col min="14" max="14" width="16.88671875" style="29" customWidth="1"/>
    <col min="15" max="15" width="4.33203125" style="29" customWidth="1"/>
    <col min="16" max="17" width="16.88671875" style="29" customWidth="1"/>
    <col min="18" max="16384" width="11.5546875" style="29"/>
  </cols>
  <sheetData>
    <row r="1" spans="1:16" ht="14.4" customHeight="1" x14ac:dyDescent="0.3">
      <c r="A1" s="61"/>
      <c r="B1" s="130" t="s">
        <v>76</v>
      </c>
      <c r="C1" s="131"/>
      <c r="D1" s="131"/>
      <c r="E1" s="131"/>
      <c r="F1" s="131"/>
      <c r="G1" s="131"/>
      <c r="H1" s="131"/>
      <c r="I1" s="131"/>
      <c r="J1" s="131"/>
      <c r="K1" s="131"/>
      <c r="L1" s="131"/>
      <c r="M1" s="131"/>
      <c r="N1" s="131"/>
      <c r="O1" s="131"/>
      <c r="P1" s="132"/>
    </row>
    <row r="2" spans="1:16" ht="56.4" customHeight="1" thickBot="1" x14ac:dyDescent="0.35">
      <c r="A2" s="61"/>
      <c r="B2" s="133"/>
      <c r="C2" s="134"/>
      <c r="D2" s="134"/>
      <c r="E2" s="134"/>
      <c r="F2" s="134"/>
      <c r="G2" s="134"/>
      <c r="H2" s="134"/>
      <c r="I2" s="134"/>
      <c r="J2" s="134"/>
      <c r="K2" s="134"/>
      <c r="L2" s="134"/>
      <c r="M2" s="134"/>
      <c r="N2" s="134"/>
      <c r="O2" s="134"/>
      <c r="P2" s="135"/>
    </row>
    <row r="3" spans="1:16" ht="10.8" customHeight="1" thickBot="1" x14ac:dyDescent="0.35"/>
    <row r="4" spans="1:16" ht="73.8" customHeight="1" thickTop="1" x14ac:dyDescent="0.3">
      <c r="B4" s="142" t="s">
        <v>66</v>
      </c>
      <c r="C4" s="136">
        <v>1056</v>
      </c>
      <c r="D4" s="137"/>
      <c r="F4" s="145" t="s">
        <v>70</v>
      </c>
      <c r="G4" s="60"/>
      <c r="H4" s="145" t="s">
        <v>72</v>
      </c>
      <c r="I4" s="60"/>
      <c r="J4" s="145" t="s">
        <v>71</v>
      </c>
      <c r="K4" s="60"/>
      <c r="L4" s="145" t="s">
        <v>73</v>
      </c>
      <c r="M4" s="60"/>
      <c r="N4" s="145" t="s">
        <v>74</v>
      </c>
      <c r="O4" s="60"/>
      <c r="P4" s="145" t="s">
        <v>75</v>
      </c>
    </row>
    <row r="5" spans="1:16" ht="12.6" customHeight="1" thickBot="1" x14ac:dyDescent="0.35">
      <c r="B5" s="143"/>
      <c r="C5" s="138"/>
      <c r="D5" s="139"/>
      <c r="F5" s="146"/>
      <c r="G5" s="60"/>
      <c r="H5" s="146"/>
      <c r="I5" s="60"/>
      <c r="J5" s="146"/>
      <c r="K5" s="60"/>
      <c r="L5" s="146"/>
      <c r="M5" s="60"/>
      <c r="N5" s="146"/>
      <c r="O5" s="60"/>
      <c r="P5" s="146"/>
    </row>
    <row r="6" spans="1:16" ht="29.4" customHeight="1" thickBot="1" x14ac:dyDescent="0.35">
      <c r="B6" s="144"/>
      <c r="C6" s="140"/>
      <c r="D6" s="141"/>
      <c r="F6" s="41">
        <f>COUNTA('Saisie des données'!A2:A206)</f>
        <v>10</v>
      </c>
      <c r="H6" s="42">
        <f>AVERAGE('Saisie des données'!AQ2:AQ207)</f>
        <v>3.8293650793650789E-2</v>
      </c>
      <c r="J6" s="42">
        <f>H6-L6</f>
        <v>2.4335317460317449E-2</v>
      </c>
      <c r="L6" s="42">
        <f>AVERAGE('Saisie des données'!AP2:AP207)</f>
        <v>1.395833333333334E-2</v>
      </c>
      <c r="N6" s="41" t="str" cm="1">
        <f t="array" ref="N6">INDEX('Saisie des données'!B2:B198,MATCH(MAX(COUNTIF('Saisie des données'!B2:B198,'Saisie des données'!B2:B198)),COUNTIF('Saisie des données'!B2:B198,'Saisie des données'!B2:B198),0))</f>
        <v>225L 27</v>
      </c>
      <c r="O6" s="40"/>
      <c r="P6" s="41" t="str">
        <f t="array" ref="P6">INDEX('Saisie des données'!C2:C198,MATCH(MAX(COUNTIF('Saisie des données'!C2:C198,'Saisie des données'!C2:C198)),COUNTIF('Saisie des données'!C2:C198,'Saisie des données'!C2:C198),0))</f>
        <v>MT</v>
      </c>
    </row>
    <row r="7" spans="1:16" x14ac:dyDescent="0.3">
      <c r="B7" s="33" t="s">
        <v>67</v>
      </c>
      <c r="C7" s="34"/>
      <c r="D7" s="34"/>
      <c r="E7" s="30"/>
    </row>
    <row r="8" spans="1:16" ht="25.8" customHeight="1" x14ac:dyDescent="0.3">
      <c r="A8" s="31"/>
      <c r="B8" s="36" t="str">
        <f>IF($C$4="","",INDEX('Saisie des données'!$B$2:$B$200,MATCH($C$4,'Saisie des données'!$A$2:$A$200,0)))</f>
        <v>225L 27</v>
      </c>
      <c r="C8" s="35"/>
      <c r="D8" s="35"/>
      <c r="E8" s="30"/>
    </row>
    <row r="9" spans="1:16" ht="14.4" customHeight="1" x14ac:dyDescent="0.3">
      <c r="A9" s="31"/>
      <c r="B9" s="43" t="s">
        <v>68</v>
      </c>
      <c r="C9" s="35"/>
      <c r="D9" s="35"/>
      <c r="E9" s="30"/>
    </row>
    <row r="10" spans="1:16" ht="34.799999999999997" customHeight="1" x14ac:dyDescent="0.3">
      <c r="A10" s="31"/>
      <c r="B10" s="44" t="str">
        <f>IF($C$4="","",INDEX('Saisie des données'!$C$2:$C$200,MATCH($C$4,'Saisie des données'!$A$2:$A$200,0)))</f>
        <v>MT</v>
      </c>
      <c r="C10" s="35"/>
      <c r="D10" s="35"/>
      <c r="E10" s="30"/>
    </row>
    <row r="11" spans="1:16" x14ac:dyDescent="0.3">
      <c r="B11" s="33" t="s">
        <v>69</v>
      </c>
      <c r="C11" s="35"/>
      <c r="D11" s="35"/>
      <c r="E11" s="30"/>
    </row>
    <row r="12" spans="1:16" ht="25.8" x14ac:dyDescent="0.3">
      <c r="B12" s="37" t="str">
        <f>IF($C$4="","",INDEX('Saisie des données'!$F$2:$F$200,MATCH($C$4,'Saisie des données'!$A$2:$A$200,0)))</f>
        <v>Zaca</v>
      </c>
      <c r="C12" s="38"/>
      <c r="D12" s="39"/>
      <c r="E12" s="30"/>
    </row>
    <row r="13" spans="1:16" ht="42.6" customHeight="1" thickBot="1" x14ac:dyDescent="0.35">
      <c r="A13" s="31"/>
      <c r="B13" s="35"/>
      <c r="C13" s="35"/>
      <c r="D13" s="35"/>
      <c r="E13" s="30"/>
    </row>
    <row r="14" spans="1:16" ht="15.6" thickTop="1" thickBot="1" x14ac:dyDescent="0.35">
      <c r="B14" s="32"/>
      <c r="C14" s="32"/>
      <c r="D14" s="46"/>
    </row>
    <row r="15" spans="1:16" ht="73.2" thickTop="1" thickBot="1" x14ac:dyDescent="0.35">
      <c r="B15" s="127" t="s">
        <v>62</v>
      </c>
      <c r="C15" s="45"/>
      <c r="D15" s="128" t="s">
        <v>63</v>
      </c>
    </row>
    <row r="16" spans="1:16" ht="24" customHeight="1" thickTop="1" thickBot="1" x14ac:dyDescent="0.35">
      <c r="B16" s="47">
        <f t="array" ref="B16">AVERAGE(IF((MOD(ROW('Saisie des données'!I2:S198),2)=0)*('Saisie des données'!I2:S198&lt;&gt;""),'Saisie des données'!I2:S198))</f>
        <v>32.094736842105256</v>
      </c>
      <c r="C16" s="45"/>
      <c r="D16" s="47" cm="1">
        <f t="array" ref="D16">AVERAGE(IF((MOD(ROW('Saisie des données'!I2:S198),2)=1)*('Saisie des données'!I2:S198&lt;&gt;""),'Saisie des données'!I2:S198))</f>
        <v>111.15526315789475</v>
      </c>
    </row>
    <row r="17" spans="1:4" ht="15" thickTop="1" x14ac:dyDescent="0.3">
      <c r="B17" s="32"/>
    </row>
    <row r="18" spans="1:4" ht="15" thickBot="1" x14ac:dyDescent="0.35">
      <c r="B18" s="48"/>
      <c r="D18" s="48"/>
    </row>
    <row r="19" spans="1:4" ht="73.2" thickTop="1" thickBot="1" x14ac:dyDescent="0.35">
      <c r="A19" s="31"/>
      <c r="B19" s="127" t="s">
        <v>64</v>
      </c>
      <c r="D19" s="127" t="s">
        <v>65</v>
      </c>
    </row>
    <row r="20" spans="1:4" ht="24.6" customHeight="1" thickTop="1" thickBot="1" x14ac:dyDescent="0.35">
      <c r="B20" s="47" cm="1">
        <f t="array" ref="B20">AVERAGE(IF((MOD(ROW('Saisie des données'!U2:AM198),2)=0)*('Saisie des données'!U2:AM198&lt;&gt;""),'Saisie des données'!U2:AM198))</f>
        <v>49.059183673469398</v>
      </c>
      <c r="D20" s="47" cm="1">
        <f t="array" ref="D20">AVERAGE(IF((MOD(ROW('Saisie des données'!U2:AM198),2)=1)*('Saisie des données'!U2:AM198&lt;&gt;""),'Saisie des données'!U2:AM198))</f>
        <v>166.60714285714286</v>
      </c>
    </row>
    <row r="21" spans="1:4" ht="15" thickTop="1" x14ac:dyDescent="0.3">
      <c r="B21" s="32"/>
      <c r="D21" s="32"/>
    </row>
  </sheetData>
  <mergeCells count="9">
    <mergeCell ref="B1:P2"/>
    <mergeCell ref="C4:D6"/>
    <mergeCell ref="B4:B6"/>
    <mergeCell ref="P4:P5"/>
    <mergeCell ref="N4:N5"/>
    <mergeCell ref="L4:L5"/>
    <mergeCell ref="J4:J5"/>
    <mergeCell ref="H4:H5"/>
    <mergeCell ref="F4:F5"/>
  </mergeCell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EF7AFF4-9373-4CF6-8431-CF0CBC15FF85}">
          <x14:formula1>
            <xm:f>'ParamètreType '!$B$5:$B$31</xm:f>
          </x14:formula1>
          <xm:sqref>B22</xm:sqref>
        </x14:dataValidation>
        <x14:dataValidation type="list" allowBlank="1" showInputMessage="1" showErrorMessage="1" xr:uid="{0980DB27-CFB5-433F-A734-16AF0C7A5706}">
          <x14:formula1>
            <xm:f>'Saisie des données'!$A$2:$A$206</xm:f>
          </x14:formula1>
          <xm:sqref>C4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27EFC-AAC5-417B-895C-5969CA1CF920}">
  <dimension ref="A1:AW209"/>
  <sheetViews>
    <sheetView zoomScale="70" zoomScaleNormal="70" workbookViewId="0">
      <pane xSplit="1" topLeftCell="T1" activePane="topRight" state="frozen"/>
      <selection pane="topRight" activeCell="AR42" sqref="AR42"/>
    </sheetView>
  </sheetViews>
  <sheetFormatPr baseColWidth="10" defaultRowHeight="14.4" x14ac:dyDescent="0.3"/>
  <cols>
    <col min="1" max="1" width="11.5546875" style="4" customWidth="1"/>
    <col min="2" max="2" width="11.5546875" style="4"/>
    <col min="3" max="3" width="18.88671875" style="4" bestFit="1" customWidth="1"/>
    <col min="4" max="6" width="11.5546875" style="4"/>
    <col min="7" max="7" width="17.6640625" style="3" bestFit="1" customWidth="1"/>
    <col min="8" max="19" width="11.5546875" style="5"/>
    <col min="20" max="20" width="15.44140625" style="6" bestFit="1" customWidth="1"/>
    <col min="21" max="39" width="11.5546875" style="7"/>
    <col min="40" max="40" width="11.5546875" style="8"/>
    <col min="41" max="41" width="13.33203125" style="4" bestFit="1" customWidth="1"/>
    <col min="42" max="42" width="16" style="4" bestFit="1" customWidth="1"/>
    <col min="43" max="43" width="13.21875" style="4" bestFit="1" customWidth="1"/>
    <col min="44" max="16384" width="11.5546875" style="4"/>
  </cols>
  <sheetData>
    <row r="1" spans="1:49" s="74" customFormat="1" ht="29.4" thickBot="1" x14ac:dyDescent="0.35">
      <c r="A1" s="79" t="s">
        <v>77</v>
      </c>
      <c r="B1" s="75" t="s">
        <v>78</v>
      </c>
      <c r="C1" s="76" t="s">
        <v>0</v>
      </c>
      <c r="D1" s="77" t="s">
        <v>79</v>
      </c>
      <c r="E1" s="77" t="s">
        <v>80</v>
      </c>
      <c r="F1" s="78" t="s">
        <v>81</v>
      </c>
      <c r="G1" s="129" t="s">
        <v>82</v>
      </c>
      <c r="H1" s="80"/>
      <c r="I1" s="81">
        <v>0</v>
      </c>
      <c r="J1" s="81">
        <v>5</v>
      </c>
      <c r="K1" s="81">
        <v>10</v>
      </c>
      <c r="L1" s="81">
        <v>15</v>
      </c>
      <c r="M1" s="81">
        <v>20</v>
      </c>
      <c r="N1" s="81">
        <v>25</v>
      </c>
      <c r="O1" s="81">
        <v>30</v>
      </c>
      <c r="P1" s="81">
        <v>35</v>
      </c>
      <c r="Q1" s="81">
        <v>40</v>
      </c>
      <c r="R1" s="81">
        <v>45</v>
      </c>
      <c r="S1" s="82">
        <v>50</v>
      </c>
      <c r="T1" s="83" t="s">
        <v>83</v>
      </c>
      <c r="U1" s="84" t="s">
        <v>31</v>
      </c>
      <c r="V1" s="85" t="s">
        <v>32</v>
      </c>
      <c r="W1" s="85" t="s">
        <v>33</v>
      </c>
      <c r="X1" s="85" t="s">
        <v>34</v>
      </c>
      <c r="Y1" s="85" t="s">
        <v>35</v>
      </c>
      <c r="Z1" s="85" t="s">
        <v>36</v>
      </c>
      <c r="AA1" s="85" t="s">
        <v>37</v>
      </c>
      <c r="AB1" s="85" t="s">
        <v>38</v>
      </c>
      <c r="AC1" s="85" t="s">
        <v>39</v>
      </c>
      <c r="AD1" s="85" t="s">
        <v>40</v>
      </c>
      <c r="AE1" s="85" t="s">
        <v>41</v>
      </c>
      <c r="AF1" s="85" t="s">
        <v>42</v>
      </c>
      <c r="AG1" s="85" t="s">
        <v>43</v>
      </c>
      <c r="AH1" s="85" t="s">
        <v>44</v>
      </c>
      <c r="AI1" s="85" t="s">
        <v>45</v>
      </c>
      <c r="AJ1" s="85" t="s">
        <v>46</v>
      </c>
      <c r="AK1" s="85" t="s">
        <v>47</v>
      </c>
      <c r="AL1" s="85" t="s">
        <v>48</v>
      </c>
      <c r="AM1" s="86" t="s">
        <v>49</v>
      </c>
      <c r="AN1" s="88" t="s">
        <v>84</v>
      </c>
      <c r="AO1" s="89" t="s">
        <v>85</v>
      </c>
      <c r="AP1" s="89" t="s">
        <v>86</v>
      </c>
      <c r="AQ1" s="90" t="s">
        <v>87</v>
      </c>
      <c r="AR1" s="87"/>
      <c r="AT1" s="147" t="s">
        <v>55</v>
      </c>
      <c r="AU1" s="148"/>
      <c r="AV1" s="149"/>
    </row>
    <row r="2" spans="1:49" s="16" customFormat="1" x14ac:dyDescent="0.3">
      <c r="A2" s="150">
        <v>1403</v>
      </c>
      <c r="B2" s="154" t="s">
        <v>18</v>
      </c>
      <c r="C2" s="154" t="s">
        <v>9</v>
      </c>
      <c r="D2" s="154" t="s">
        <v>21</v>
      </c>
      <c r="E2" s="154" t="s">
        <v>26</v>
      </c>
      <c r="F2" s="152" t="s">
        <v>24</v>
      </c>
      <c r="G2" s="158"/>
      <c r="H2" s="118" t="s">
        <v>30</v>
      </c>
      <c r="I2" s="119"/>
      <c r="J2" s="119"/>
      <c r="K2" s="119"/>
      <c r="L2" s="119"/>
      <c r="M2" s="119"/>
      <c r="N2" s="119"/>
      <c r="O2" s="119"/>
      <c r="P2" s="119"/>
      <c r="Q2" s="119"/>
      <c r="R2" s="119"/>
      <c r="S2" s="120"/>
      <c r="T2" s="169">
        <v>0.39791666666666664</v>
      </c>
      <c r="U2" s="96">
        <v>52.5</v>
      </c>
      <c r="V2" s="97">
        <v>56.3</v>
      </c>
      <c r="W2" s="98">
        <v>58.4</v>
      </c>
      <c r="X2" s="98">
        <v>62.3</v>
      </c>
      <c r="Y2" s="98">
        <v>63.7</v>
      </c>
      <c r="Z2" s="98">
        <v>61.8</v>
      </c>
      <c r="AA2" s="98">
        <v>60</v>
      </c>
      <c r="AB2" s="98"/>
      <c r="AC2" s="99"/>
      <c r="AD2" s="99"/>
      <c r="AE2" s="99"/>
      <c r="AF2" s="99"/>
      <c r="AG2" s="99"/>
      <c r="AH2" s="99"/>
      <c r="AI2" s="99"/>
      <c r="AJ2" s="99"/>
      <c r="AK2" s="99"/>
      <c r="AL2" s="99"/>
      <c r="AM2" s="100"/>
      <c r="AN2" s="179">
        <v>60</v>
      </c>
      <c r="AO2" s="176">
        <v>0.42222222222222222</v>
      </c>
      <c r="AP2" s="176">
        <f>IF(OR(AO2="",T2=""),"",AO2-T2)</f>
        <v>2.430555555555558E-2</v>
      </c>
      <c r="AQ2" s="187" t="str">
        <f>IF(OR(AO2="",G2=""),"",AO2-G2)</f>
        <v/>
      </c>
      <c r="AR2" s="91"/>
      <c r="AT2" s="63">
        <f>IF(Dashboard!$C$4="",1,IF($A2=Dashboard!$C$4,1,0))</f>
        <v>0</v>
      </c>
      <c r="AU2" s="63" t="b">
        <f>MOD(ROW(),2)=0</f>
        <v>1</v>
      </c>
      <c r="AV2" s="63">
        <f t="shared" ref="AV2:AV65" si="0">IF(A2&lt;&gt;"",A2,AV1)</f>
        <v>1403</v>
      </c>
      <c r="AW2" s="16" t="str">
        <f>IF(
   AND(
      AU2 = Dashboard!$B$8,
      AV2 = Dashboard!$B$10,
      ISODD(ROW())
   ),
   1,
   ""
)</f>
        <v/>
      </c>
    </row>
    <row r="3" spans="1:49" s="19" customFormat="1" x14ac:dyDescent="0.3">
      <c r="A3" s="151"/>
      <c r="B3" s="155"/>
      <c r="C3" s="155"/>
      <c r="D3" s="155"/>
      <c r="E3" s="155"/>
      <c r="F3" s="153"/>
      <c r="G3" s="157"/>
      <c r="H3" s="105" t="s">
        <v>29</v>
      </c>
      <c r="I3" s="18"/>
      <c r="J3" s="18"/>
      <c r="K3" s="18"/>
      <c r="L3" s="18"/>
      <c r="M3" s="18"/>
      <c r="N3" s="18"/>
      <c r="O3" s="18"/>
      <c r="P3" s="18"/>
      <c r="Q3" s="18"/>
      <c r="R3" s="18"/>
      <c r="S3" s="121"/>
      <c r="T3" s="170"/>
      <c r="U3" s="101"/>
      <c r="V3" s="50"/>
      <c r="W3" s="50"/>
      <c r="X3" s="50"/>
      <c r="Y3" s="50"/>
      <c r="Z3" s="50"/>
      <c r="AA3" s="50"/>
      <c r="AB3" s="50"/>
      <c r="AC3" s="17"/>
      <c r="AD3" s="17"/>
      <c r="AE3" s="17"/>
      <c r="AF3" s="17"/>
      <c r="AG3" s="17"/>
      <c r="AH3" s="17"/>
      <c r="AI3" s="17"/>
      <c r="AJ3" s="17"/>
      <c r="AK3" s="17"/>
      <c r="AL3" s="17"/>
      <c r="AM3" s="102"/>
      <c r="AN3" s="178"/>
      <c r="AO3" s="175"/>
      <c r="AP3" s="155"/>
      <c r="AQ3" s="184"/>
      <c r="AR3" s="92"/>
      <c r="AT3" s="63">
        <f>IF(Dashboard!$C$4="",1,IF($A3=Dashboard!$C$4,1,0))</f>
        <v>0</v>
      </c>
      <c r="AU3" s="63" t="b">
        <f t="shared" ref="AU3:AU22" si="1">MOD(ROW(),2)=0</f>
        <v>0</v>
      </c>
      <c r="AV3" s="63">
        <f t="shared" si="0"/>
        <v>1403</v>
      </c>
      <c r="AW3" s="16" t="str">
        <f>IF(
   AND(
      AU3 = Dashboard!$B$8,
      AV3 = Dashboard!$B$10,
      ISODD(ROW())
   ),
   1,
   ""
)</f>
        <v/>
      </c>
    </row>
    <row r="4" spans="1:49" s="16" customFormat="1" x14ac:dyDescent="0.3">
      <c r="A4" s="161">
        <v>1067</v>
      </c>
      <c r="B4" s="159" t="s">
        <v>18</v>
      </c>
      <c r="C4" s="159" t="s">
        <v>14</v>
      </c>
      <c r="D4" s="159" t="s">
        <v>22</v>
      </c>
      <c r="E4" s="159" t="s">
        <v>26</v>
      </c>
      <c r="F4" s="160" t="s">
        <v>24</v>
      </c>
      <c r="G4" s="156"/>
      <c r="H4" s="122" t="s">
        <v>30</v>
      </c>
      <c r="I4" s="21"/>
      <c r="J4" s="21"/>
      <c r="K4" s="21"/>
      <c r="L4" s="21"/>
      <c r="M4" s="21"/>
      <c r="N4" s="21"/>
      <c r="O4" s="21"/>
      <c r="P4" s="21"/>
      <c r="Q4" s="21"/>
      <c r="R4" s="21"/>
      <c r="S4" s="123"/>
      <c r="T4" s="171">
        <v>0.41041666666666665</v>
      </c>
      <c r="U4" s="103">
        <v>45.9</v>
      </c>
      <c r="V4" s="49">
        <v>46.9</v>
      </c>
      <c r="W4" s="49">
        <v>48.3</v>
      </c>
      <c r="X4" s="49">
        <v>53.6</v>
      </c>
      <c r="Y4" s="49">
        <v>57.7</v>
      </c>
      <c r="Z4" s="49">
        <v>58.8</v>
      </c>
      <c r="AA4" s="49"/>
      <c r="AB4" s="49"/>
      <c r="AC4" s="15"/>
      <c r="AD4" s="15"/>
      <c r="AE4" s="15"/>
      <c r="AF4" s="15"/>
      <c r="AG4" s="15"/>
      <c r="AH4" s="15"/>
      <c r="AI4" s="15"/>
      <c r="AJ4" s="15"/>
      <c r="AK4" s="15"/>
      <c r="AL4" s="15"/>
      <c r="AM4" s="104"/>
      <c r="AN4" s="177">
        <v>58.8</v>
      </c>
      <c r="AO4" s="174">
        <v>0.42708333333333331</v>
      </c>
      <c r="AP4" s="174">
        <f t="shared" ref="AP4" si="2">IF(OR(AO4="",T4=""),"",AO4-T4)</f>
        <v>1.6666666666666663E-2</v>
      </c>
      <c r="AQ4" s="183" t="str">
        <f t="shared" ref="AQ4" si="3">IF(OR(AO4="",G4=""),"",AO4-G4)</f>
        <v/>
      </c>
      <c r="AR4" s="91"/>
      <c r="AT4" s="63">
        <f>IF(Dashboard!$C$4="",1,IF($A4=Dashboard!$C$4,1,0))</f>
        <v>0</v>
      </c>
      <c r="AU4" s="63" t="b">
        <f t="shared" si="1"/>
        <v>1</v>
      </c>
      <c r="AV4" s="63">
        <f t="shared" si="0"/>
        <v>1067</v>
      </c>
      <c r="AW4" s="16" t="str">
        <f>IF(
   AND(
      AU4 = Dashboard!$B$8,
      AV4 = Dashboard!$B$10,
      ISODD(ROW())
   ),
   1,
   ""
)</f>
        <v/>
      </c>
    </row>
    <row r="5" spans="1:49" s="19" customFormat="1" x14ac:dyDescent="0.3">
      <c r="A5" s="151"/>
      <c r="B5" s="155"/>
      <c r="C5" s="155"/>
      <c r="D5" s="155"/>
      <c r="E5" s="155"/>
      <c r="F5" s="153"/>
      <c r="G5" s="157"/>
      <c r="H5" s="105" t="s">
        <v>29</v>
      </c>
      <c r="I5" s="18"/>
      <c r="J5" s="18"/>
      <c r="K5" s="18"/>
      <c r="L5" s="18"/>
      <c r="M5" s="18"/>
      <c r="N5" s="18"/>
      <c r="O5" s="18"/>
      <c r="P5" s="18"/>
      <c r="Q5" s="18"/>
      <c r="R5" s="18"/>
      <c r="S5" s="121"/>
      <c r="T5" s="170"/>
      <c r="U5" s="101"/>
      <c r="V5" s="50"/>
      <c r="W5" s="50"/>
      <c r="X5" s="50"/>
      <c r="Y5" s="50"/>
      <c r="Z5" s="50"/>
      <c r="AA5" s="50"/>
      <c r="AB5" s="50"/>
      <c r="AC5" s="17"/>
      <c r="AD5" s="17"/>
      <c r="AE5" s="17"/>
      <c r="AF5" s="17"/>
      <c r="AG5" s="17"/>
      <c r="AH5" s="17"/>
      <c r="AI5" s="17"/>
      <c r="AJ5" s="17"/>
      <c r="AK5" s="17"/>
      <c r="AL5" s="17"/>
      <c r="AM5" s="102"/>
      <c r="AN5" s="178"/>
      <c r="AO5" s="175"/>
      <c r="AP5" s="155"/>
      <c r="AQ5" s="184"/>
      <c r="AR5" s="92"/>
      <c r="AT5" s="63">
        <f>IF(Dashboard!$C$4="",1,IF($A5=Dashboard!$C$4,1,0))</f>
        <v>0</v>
      </c>
      <c r="AU5" s="63" t="b">
        <f t="shared" si="1"/>
        <v>0</v>
      </c>
      <c r="AV5" s="63">
        <f t="shared" si="0"/>
        <v>1067</v>
      </c>
      <c r="AW5" s="16" t="str">
        <f>IF(
   AND(
      AU5 = Dashboard!$B$8,
      AV5 = Dashboard!$B$10,
      ISODD(ROW())
   ),
   1,
   ""
)</f>
        <v/>
      </c>
    </row>
    <row r="6" spans="1:49" s="16" customFormat="1" x14ac:dyDescent="0.3">
      <c r="A6" s="161">
        <v>1044</v>
      </c>
      <c r="B6" s="159" t="s">
        <v>18</v>
      </c>
      <c r="C6" s="159" t="s">
        <v>9</v>
      </c>
      <c r="D6" s="159" t="s">
        <v>23</v>
      </c>
      <c r="E6" s="159" t="s">
        <v>26</v>
      </c>
      <c r="F6" s="160" t="s">
        <v>24</v>
      </c>
      <c r="G6" s="156"/>
      <c r="H6" s="122" t="s">
        <v>30</v>
      </c>
      <c r="I6" s="21"/>
      <c r="J6" s="21"/>
      <c r="K6" s="21"/>
      <c r="L6" s="21"/>
      <c r="M6" s="21"/>
      <c r="N6" s="21"/>
      <c r="O6" s="21"/>
      <c r="P6" s="21"/>
      <c r="Q6" s="21"/>
      <c r="R6" s="21"/>
      <c r="S6" s="123"/>
      <c r="T6" s="171">
        <v>0.43194444444444446</v>
      </c>
      <c r="U6" s="103">
        <v>50.9</v>
      </c>
      <c r="V6" s="49">
        <v>51.3</v>
      </c>
      <c r="W6" s="49">
        <v>53.7</v>
      </c>
      <c r="X6" s="49">
        <v>55.5</v>
      </c>
      <c r="Y6" s="49">
        <v>56.3</v>
      </c>
      <c r="Z6" s="49">
        <v>55.9</v>
      </c>
      <c r="AA6" s="49">
        <v>56.4</v>
      </c>
      <c r="AB6" s="49">
        <v>57</v>
      </c>
      <c r="AC6" s="15"/>
      <c r="AD6" s="15"/>
      <c r="AE6" s="15"/>
      <c r="AF6" s="15"/>
      <c r="AG6" s="15"/>
      <c r="AH6" s="15"/>
      <c r="AI6" s="15"/>
      <c r="AJ6" s="15"/>
      <c r="AK6" s="15"/>
      <c r="AL6" s="15"/>
      <c r="AM6" s="104"/>
      <c r="AN6" s="177">
        <v>57</v>
      </c>
      <c r="AO6" s="174">
        <v>0.44791666666666669</v>
      </c>
      <c r="AP6" s="174">
        <f t="shared" ref="AP6" si="4">IF(OR(AO6="",T6=""),"",AO6-T6)</f>
        <v>1.5972222222222221E-2</v>
      </c>
      <c r="AQ6" s="183" t="str">
        <f t="shared" ref="AQ6" si="5">IF(OR(AO6="",G6=""),"",AO6-G6)</f>
        <v/>
      </c>
      <c r="AR6" s="91"/>
      <c r="AT6" s="63">
        <f>IF(Dashboard!$C$4="",1,IF($A6=Dashboard!$C$4,1,0))</f>
        <v>0</v>
      </c>
      <c r="AU6" s="63" t="b">
        <f t="shared" si="1"/>
        <v>1</v>
      </c>
      <c r="AV6" s="63">
        <f t="shared" si="0"/>
        <v>1044</v>
      </c>
      <c r="AW6" s="16" t="str">
        <f>IF(
   AND(
      AU6 = Dashboard!$B$8,
      AV6 = Dashboard!$B$10,
      ISODD(ROW())
   ),
   1,
   ""
)</f>
        <v/>
      </c>
    </row>
    <row r="7" spans="1:49" s="19" customFormat="1" x14ac:dyDescent="0.3">
      <c r="A7" s="151"/>
      <c r="B7" s="155"/>
      <c r="C7" s="155"/>
      <c r="D7" s="155"/>
      <c r="E7" s="155"/>
      <c r="F7" s="153"/>
      <c r="G7" s="157"/>
      <c r="H7" s="105" t="s">
        <v>29</v>
      </c>
      <c r="I7" s="18"/>
      <c r="J7" s="18"/>
      <c r="K7" s="18"/>
      <c r="L7" s="18"/>
      <c r="M7" s="18"/>
      <c r="N7" s="18"/>
      <c r="O7" s="18"/>
      <c r="P7" s="18"/>
      <c r="Q7" s="18"/>
      <c r="R7" s="18"/>
      <c r="S7" s="121"/>
      <c r="T7" s="170"/>
      <c r="U7" s="105"/>
      <c r="V7" s="17"/>
      <c r="W7" s="17"/>
      <c r="X7" s="17"/>
      <c r="Y7" s="17"/>
      <c r="Z7" s="17"/>
      <c r="AA7" s="17"/>
      <c r="AB7" s="17"/>
      <c r="AC7" s="17"/>
      <c r="AD7" s="17"/>
      <c r="AE7" s="17"/>
      <c r="AF7" s="17"/>
      <c r="AG7" s="17"/>
      <c r="AH7" s="17"/>
      <c r="AI7" s="17"/>
      <c r="AJ7" s="17"/>
      <c r="AK7" s="17"/>
      <c r="AL7" s="17"/>
      <c r="AM7" s="102"/>
      <c r="AN7" s="178"/>
      <c r="AO7" s="175"/>
      <c r="AP7" s="155"/>
      <c r="AQ7" s="184"/>
      <c r="AR7" s="92"/>
      <c r="AT7" s="63">
        <f>IF(Dashboard!$C$4="",1,IF($A7=Dashboard!$C$4,1,0))</f>
        <v>0</v>
      </c>
      <c r="AU7" s="63" t="b">
        <f t="shared" si="1"/>
        <v>0</v>
      </c>
      <c r="AV7" s="63">
        <f t="shared" si="0"/>
        <v>1044</v>
      </c>
      <c r="AW7" s="16" t="str">
        <f>IF(
   AND(
      AU7 = Dashboard!$B$8,
      AV7 = Dashboard!$B$10,
      ISODD(ROW())
   ),
   1,
   ""
)</f>
        <v/>
      </c>
    </row>
    <row r="8" spans="1:49" s="16" customFormat="1" x14ac:dyDescent="0.3">
      <c r="A8" s="161">
        <v>1054</v>
      </c>
      <c r="B8" s="159" t="s">
        <v>19</v>
      </c>
      <c r="C8" s="159" t="s">
        <v>3</v>
      </c>
      <c r="D8" s="159"/>
      <c r="E8" s="159" t="s">
        <v>26</v>
      </c>
      <c r="F8" s="160" t="s">
        <v>24</v>
      </c>
      <c r="G8" s="156">
        <v>0.36805555555555558</v>
      </c>
      <c r="H8" s="122" t="s">
        <v>30</v>
      </c>
      <c r="I8" s="14"/>
      <c r="J8" s="14"/>
      <c r="K8" s="14"/>
      <c r="L8" s="14">
        <v>25.3</v>
      </c>
      <c r="M8" s="14">
        <v>35.6</v>
      </c>
      <c r="N8" s="14"/>
      <c r="O8" s="14"/>
      <c r="P8" s="14"/>
      <c r="Q8" s="14"/>
      <c r="R8" s="14"/>
      <c r="S8" s="124"/>
      <c r="T8" s="171">
        <v>0.38750000000000001</v>
      </c>
      <c r="U8" s="106">
        <v>46</v>
      </c>
      <c r="V8" s="15">
        <v>46.8</v>
      </c>
      <c r="W8" s="15">
        <v>50.4</v>
      </c>
      <c r="X8" s="15">
        <v>54.1</v>
      </c>
      <c r="Y8" s="15"/>
      <c r="Z8" s="15"/>
      <c r="AA8" s="15"/>
      <c r="AB8" s="15"/>
      <c r="AC8" s="15"/>
      <c r="AD8" s="15"/>
      <c r="AE8" s="15"/>
      <c r="AF8" s="15"/>
      <c r="AG8" s="15"/>
      <c r="AH8" s="15"/>
      <c r="AI8" s="15"/>
      <c r="AJ8" s="15"/>
      <c r="AK8" s="15"/>
      <c r="AL8" s="15"/>
      <c r="AM8" s="104"/>
      <c r="AN8" s="177">
        <v>52</v>
      </c>
      <c r="AO8" s="174">
        <v>0.40138888888888891</v>
      </c>
      <c r="AP8" s="174">
        <f t="shared" ref="AP8" si="6">IF(OR(AO8="",T8=""),"",AO8-T8)</f>
        <v>1.3888888888888895E-2</v>
      </c>
      <c r="AQ8" s="183">
        <f t="shared" ref="AQ8" si="7">IF(OR(AO8="",G8=""),"",AO8-G8)</f>
        <v>3.3333333333333326E-2</v>
      </c>
      <c r="AR8" s="91"/>
      <c r="AT8" s="63">
        <f>IF(Dashboard!$C$4="",1,IF($A8=Dashboard!$C$4,1,0))</f>
        <v>0</v>
      </c>
      <c r="AU8" s="63" t="b">
        <f t="shared" si="1"/>
        <v>1</v>
      </c>
      <c r="AV8" s="63">
        <f t="shared" si="0"/>
        <v>1054</v>
      </c>
      <c r="AW8" s="16" t="str">
        <f>IF(
   AND(
      AU8 = Dashboard!$B$8,
      AV8 = Dashboard!$B$10,
      ISODD(ROW())
   ),
   1,
   ""
)</f>
        <v/>
      </c>
    </row>
    <row r="9" spans="1:49" s="9" customFormat="1" x14ac:dyDescent="0.3">
      <c r="A9" s="151"/>
      <c r="B9" s="155"/>
      <c r="C9" s="155"/>
      <c r="D9" s="155"/>
      <c r="E9" s="155"/>
      <c r="F9" s="153"/>
      <c r="G9" s="157"/>
      <c r="H9" s="105" t="s">
        <v>29</v>
      </c>
      <c r="I9" s="20"/>
      <c r="J9" s="20"/>
      <c r="K9" s="20"/>
      <c r="L9" s="20">
        <v>134.9</v>
      </c>
      <c r="M9" s="20">
        <v>112.3</v>
      </c>
      <c r="N9" s="20"/>
      <c r="O9" s="20"/>
      <c r="P9" s="20"/>
      <c r="Q9" s="20"/>
      <c r="R9" s="20"/>
      <c r="S9" s="108"/>
      <c r="T9" s="170"/>
      <c r="U9" s="107">
        <v>188.4</v>
      </c>
      <c r="V9" s="20">
        <v>177.9</v>
      </c>
      <c r="W9" s="20">
        <v>168.2</v>
      </c>
      <c r="X9" s="20">
        <v>165</v>
      </c>
      <c r="Y9" s="20"/>
      <c r="Z9" s="20"/>
      <c r="AA9" s="20"/>
      <c r="AB9" s="20"/>
      <c r="AC9" s="20"/>
      <c r="AD9" s="20"/>
      <c r="AE9" s="20"/>
      <c r="AF9" s="20"/>
      <c r="AG9" s="20"/>
      <c r="AH9" s="20"/>
      <c r="AI9" s="20"/>
      <c r="AJ9" s="20"/>
      <c r="AK9" s="20"/>
      <c r="AL9" s="20"/>
      <c r="AM9" s="108"/>
      <c r="AN9" s="178"/>
      <c r="AO9" s="155"/>
      <c r="AP9" s="155"/>
      <c r="AQ9" s="184"/>
      <c r="AR9" s="93"/>
      <c r="AT9" s="63">
        <f>IF(Dashboard!$C$4="",1,IF($A9=Dashboard!$C$4,1,0))</f>
        <v>0</v>
      </c>
      <c r="AU9" s="63" t="b">
        <f t="shared" si="1"/>
        <v>0</v>
      </c>
      <c r="AV9" s="63">
        <f t="shared" si="0"/>
        <v>1054</v>
      </c>
      <c r="AW9" s="16" t="str">
        <f>IF(
   AND(
      AU9 = Dashboard!$B$8,
      AV9 = Dashboard!$B$10,
      ISODD(ROW())
   ),
   1,
   ""
)</f>
        <v/>
      </c>
    </row>
    <row r="10" spans="1:49" s="16" customFormat="1" ht="13.2" customHeight="1" x14ac:dyDescent="0.3">
      <c r="A10" s="161">
        <v>1055</v>
      </c>
      <c r="B10" s="159" t="s">
        <v>19</v>
      </c>
      <c r="C10" s="159" t="s">
        <v>3</v>
      </c>
      <c r="D10" s="159"/>
      <c r="E10" s="159" t="s">
        <v>26</v>
      </c>
      <c r="F10" s="160" t="s">
        <v>24</v>
      </c>
      <c r="G10" s="156">
        <v>0.36319444444444443</v>
      </c>
      <c r="H10" s="122" t="s">
        <v>30</v>
      </c>
      <c r="I10" s="14"/>
      <c r="J10" s="14"/>
      <c r="K10" s="14">
        <v>30.3</v>
      </c>
      <c r="L10" s="14">
        <v>30.1</v>
      </c>
      <c r="M10" s="14">
        <v>32.9</v>
      </c>
      <c r="N10" s="14">
        <v>32.700000000000003</v>
      </c>
      <c r="O10" s="14"/>
      <c r="P10" s="14"/>
      <c r="Q10" s="14"/>
      <c r="R10" s="14"/>
      <c r="S10" s="124"/>
      <c r="T10" s="171">
        <v>0.39444444444444443</v>
      </c>
      <c r="U10" s="106">
        <v>37.299999999999997</v>
      </c>
      <c r="V10" s="15">
        <v>40.9</v>
      </c>
      <c r="W10" s="15">
        <v>45</v>
      </c>
      <c r="X10" s="15">
        <v>47.8</v>
      </c>
      <c r="Y10" s="15"/>
      <c r="Z10" s="15"/>
      <c r="AA10" s="15"/>
      <c r="AB10" s="15"/>
      <c r="AC10" s="15"/>
      <c r="AD10" s="15"/>
      <c r="AE10" s="15"/>
      <c r="AF10" s="15"/>
      <c r="AG10" s="15"/>
      <c r="AH10" s="15"/>
      <c r="AI10" s="15"/>
      <c r="AJ10" s="15"/>
      <c r="AK10" s="15"/>
      <c r="AL10" s="15"/>
      <c r="AM10" s="104"/>
      <c r="AN10" s="177">
        <v>53</v>
      </c>
      <c r="AO10" s="174">
        <v>0.40763888888888888</v>
      </c>
      <c r="AP10" s="174">
        <f t="shared" ref="AP10" si="8">IF(OR(AO10="",T10=""),"",AO10-T10)</f>
        <v>1.3194444444444453E-2</v>
      </c>
      <c r="AQ10" s="183">
        <f t="shared" ref="AQ10" si="9">IF(OR(AO10="",G10=""),"",AO10-G10)</f>
        <v>4.4444444444444453E-2</v>
      </c>
      <c r="AR10" s="91"/>
      <c r="AT10" s="63">
        <f>IF(Dashboard!$C$4="",1,IF($A10=Dashboard!$C$4,1,0))</f>
        <v>0</v>
      </c>
      <c r="AU10" s="63" t="b">
        <f t="shared" si="1"/>
        <v>1</v>
      </c>
      <c r="AV10" s="63">
        <f t="shared" si="0"/>
        <v>1055</v>
      </c>
      <c r="AW10" s="16" t="str">
        <f>IF(
   AND(
      AU10 = Dashboard!$B$8,
      AV10 = Dashboard!$B$10,
      ISODD(ROW())
   ),
   1,
   ""
)</f>
        <v/>
      </c>
    </row>
    <row r="11" spans="1:49" s="19" customFormat="1" ht="13.2" customHeight="1" x14ac:dyDescent="0.3">
      <c r="A11" s="151"/>
      <c r="B11" s="155"/>
      <c r="C11" s="155"/>
      <c r="D11" s="155"/>
      <c r="E11" s="155"/>
      <c r="F11" s="153"/>
      <c r="G11" s="157"/>
      <c r="H11" s="105" t="s">
        <v>29</v>
      </c>
      <c r="I11" s="17"/>
      <c r="J11" s="17"/>
      <c r="K11" s="17">
        <v>133.19999999999999</v>
      </c>
      <c r="L11" s="17">
        <v>139</v>
      </c>
      <c r="M11" s="17">
        <v>136.30000000000001</v>
      </c>
      <c r="N11" s="17">
        <v>74.599999999999994</v>
      </c>
      <c r="O11" s="17"/>
      <c r="P11" s="17"/>
      <c r="Q11" s="17"/>
      <c r="R11" s="17"/>
      <c r="S11" s="102"/>
      <c r="T11" s="170"/>
      <c r="U11" s="105">
        <v>54.6</v>
      </c>
      <c r="V11" s="17">
        <v>201.9</v>
      </c>
      <c r="W11" s="17">
        <v>204.6</v>
      </c>
      <c r="X11" s="17">
        <v>166.4</v>
      </c>
      <c r="Y11" s="17"/>
      <c r="Z11" s="17"/>
      <c r="AA11" s="17"/>
      <c r="AB11" s="17"/>
      <c r="AC11" s="17"/>
      <c r="AD11" s="17"/>
      <c r="AE11" s="17"/>
      <c r="AF11" s="17"/>
      <c r="AG11" s="17"/>
      <c r="AH11" s="17"/>
      <c r="AI11" s="17"/>
      <c r="AJ11" s="17"/>
      <c r="AK11" s="17"/>
      <c r="AL11" s="17"/>
      <c r="AM11" s="102"/>
      <c r="AN11" s="178"/>
      <c r="AO11" s="155"/>
      <c r="AP11" s="155"/>
      <c r="AQ11" s="184"/>
      <c r="AR11" s="92"/>
      <c r="AT11" s="63">
        <f>IF(Dashboard!$C$4="",1,IF($A11=Dashboard!$C$4,1,0))</f>
        <v>0</v>
      </c>
      <c r="AU11" s="63" t="b">
        <f t="shared" si="1"/>
        <v>0</v>
      </c>
      <c r="AV11" s="63">
        <f t="shared" si="0"/>
        <v>1055</v>
      </c>
      <c r="AW11" s="16" t="str">
        <f>IF(
   AND(
      AU11 = Dashboard!$B$8,
      AV11 = Dashboard!$B$10,
      ISODD(ROW())
   ),
   1,
   ""
)</f>
        <v/>
      </c>
    </row>
    <row r="12" spans="1:49" s="16" customFormat="1" ht="13.2" customHeight="1" x14ac:dyDescent="0.3">
      <c r="A12" s="161">
        <v>1056</v>
      </c>
      <c r="B12" s="159" t="s">
        <v>19</v>
      </c>
      <c r="C12" s="159" t="s">
        <v>3</v>
      </c>
      <c r="D12" s="159"/>
      <c r="E12" s="159" t="s">
        <v>26</v>
      </c>
      <c r="F12" s="160" t="s">
        <v>24</v>
      </c>
      <c r="G12" s="156">
        <v>0.37777777777777777</v>
      </c>
      <c r="H12" s="122" t="s">
        <v>30</v>
      </c>
      <c r="I12" s="14"/>
      <c r="J12" s="14">
        <v>25.5</v>
      </c>
      <c r="K12" s="14">
        <v>30</v>
      </c>
      <c r="L12" s="14">
        <v>32.5</v>
      </c>
      <c r="M12" s="14">
        <v>33</v>
      </c>
      <c r="N12" s="14">
        <v>39.9</v>
      </c>
      <c r="O12" s="14"/>
      <c r="P12" s="14"/>
      <c r="Q12" s="14"/>
      <c r="R12" s="14"/>
      <c r="S12" s="124"/>
      <c r="T12" s="171">
        <v>0.40277777777777779</v>
      </c>
      <c r="U12" s="106">
        <v>37</v>
      </c>
      <c r="V12" s="15">
        <v>37.1</v>
      </c>
      <c r="W12" s="15">
        <v>41.4</v>
      </c>
      <c r="X12" s="15">
        <v>45</v>
      </c>
      <c r="Y12" s="15"/>
      <c r="Z12" s="15"/>
      <c r="AA12" s="15"/>
      <c r="AB12" s="15"/>
      <c r="AC12" s="15"/>
      <c r="AD12" s="15"/>
      <c r="AE12" s="15"/>
      <c r="AF12" s="15"/>
      <c r="AG12" s="15"/>
      <c r="AH12" s="15"/>
      <c r="AI12" s="15"/>
      <c r="AJ12" s="15"/>
      <c r="AK12" s="15"/>
      <c r="AL12" s="15"/>
      <c r="AM12" s="104"/>
      <c r="AN12" s="177">
        <v>49</v>
      </c>
      <c r="AO12" s="174">
        <v>0.41319444444444442</v>
      </c>
      <c r="AP12" s="174">
        <f t="shared" ref="AP12:AP68" si="10">IF(OR(AO12="",T12=""),"",AO12-T12)</f>
        <v>1.041666666666663E-2</v>
      </c>
      <c r="AQ12" s="183">
        <f t="shared" ref="AQ12" si="11">IF(OR(AO12="",G12=""),"",AO12-G12)</f>
        <v>3.5416666666666652E-2</v>
      </c>
      <c r="AR12" s="91"/>
      <c r="AT12" s="63">
        <f>IF(Dashboard!$C$4="",1,IF($A12=Dashboard!$C$4,1,0))</f>
        <v>1</v>
      </c>
      <c r="AU12" s="63" t="b">
        <f t="shared" si="1"/>
        <v>1</v>
      </c>
      <c r="AV12" s="63">
        <f t="shared" si="0"/>
        <v>1056</v>
      </c>
      <c r="AW12" s="16" t="str">
        <f>IF(
   AND(
      AU12 = Dashboard!$B$8,
      AV12 = Dashboard!$B$10,
      ISODD(ROW())
   ),
   1,
   ""
)</f>
        <v/>
      </c>
    </row>
    <row r="13" spans="1:49" s="19" customFormat="1" ht="13.2" customHeight="1" x14ac:dyDescent="0.3">
      <c r="A13" s="151"/>
      <c r="B13" s="155"/>
      <c r="C13" s="155"/>
      <c r="D13" s="155"/>
      <c r="E13" s="155"/>
      <c r="F13" s="153"/>
      <c r="G13" s="157"/>
      <c r="H13" s="105" t="s">
        <v>29</v>
      </c>
      <c r="I13" s="17"/>
      <c r="J13" s="17">
        <v>141.69999999999999</v>
      </c>
      <c r="K13" s="17">
        <v>143.80000000000001</v>
      </c>
      <c r="L13" s="17">
        <v>142.69999999999999</v>
      </c>
      <c r="M13" s="17">
        <v>138.6</v>
      </c>
      <c r="N13" s="17">
        <v>62.7</v>
      </c>
      <c r="O13" s="17"/>
      <c r="P13" s="17"/>
      <c r="Q13" s="17"/>
      <c r="R13" s="17"/>
      <c r="S13" s="102"/>
      <c r="T13" s="170"/>
      <c r="U13" s="105">
        <v>51.9</v>
      </c>
      <c r="V13" s="17">
        <v>206.5</v>
      </c>
      <c r="W13" s="17">
        <v>173</v>
      </c>
      <c r="X13" s="17">
        <v>188.5</v>
      </c>
      <c r="Y13" s="17"/>
      <c r="Z13" s="17"/>
      <c r="AA13" s="17"/>
      <c r="AB13" s="17"/>
      <c r="AC13" s="17"/>
      <c r="AD13" s="17"/>
      <c r="AE13" s="17"/>
      <c r="AF13" s="17"/>
      <c r="AG13" s="17"/>
      <c r="AH13" s="17"/>
      <c r="AI13" s="17"/>
      <c r="AJ13" s="17"/>
      <c r="AK13" s="17"/>
      <c r="AL13" s="17"/>
      <c r="AM13" s="102"/>
      <c r="AN13" s="178"/>
      <c r="AO13" s="155"/>
      <c r="AP13" s="155"/>
      <c r="AQ13" s="184"/>
      <c r="AR13" s="92"/>
      <c r="AT13" s="63">
        <f>IF(Dashboard!$C$4="",1,IF($A13=Dashboard!$C$4,1,0))</f>
        <v>0</v>
      </c>
      <c r="AU13" s="63" t="b">
        <f t="shared" si="1"/>
        <v>0</v>
      </c>
      <c r="AV13" s="63">
        <f t="shared" si="0"/>
        <v>1056</v>
      </c>
      <c r="AW13" s="16" t="str">
        <f>IF(
   AND(
      AU13 = Dashboard!$B$8,
      AV13 = Dashboard!$B$10,
      ISODD(ROW())
   ),
   1,
   ""
)</f>
        <v/>
      </c>
    </row>
    <row r="14" spans="1:49" s="16" customFormat="1" ht="13.2" customHeight="1" x14ac:dyDescent="0.3">
      <c r="A14" s="161">
        <v>1057</v>
      </c>
      <c r="B14" s="159" t="s">
        <v>19</v>
      </c>
      <c r="C14" s="159" t="s">
        <v>3</v>
      </c>
      <c r="D14" s="159"/>
      <c r="E14" s="159" t="s">
        <v>26</v>
      </c>
      <c r="F14" s="160" t="s">
        <v>24</v>
      </c>
      <c r="G14" s="156">
        <v>0.38194444444444442</v>
      </c>
      <c r="H14" s="122" t="s">
        <v>30</v>
      </c>
      <c r="I14" s="14">
        <v>27.5</v>
      </c>
      <c r="J14" s="14">
        <v>31.6</v>
      </c>
      <c r="K14" s="14">
        <v>32.200000000000003</v>
      </c>
      <c r="L14" s="14">
        <v>35</v>
      </c>
      <c r="M14" s="14">
        <v>35.700000000000003</v>
      </c>
      <c r="N14" s="14">
        <v>39.9</v>
      </c>
      <c r="O14" s="14">
        <v>38.5</v>
      </c>
      <c r="P14" s="14"/>
      <c r="Q14" s="14"/>
      <c r="R14" s="14"/>
      <c r="S14" s="124"/>
      <c r="T14" s="171">
        <v>0.40972222222222221</v>
      </c>
      <c r="U14" s="106">
        <v>41.4</v>
      </c>
      <c r="V14" s="15">
        <v>41.7</v>
      </c>
      <c r="W14" s="15">
        <v>43.3</v>
      </c>
      <c r="X14" s="15">
        <v>48.5</v>
      </c>
      <c r="Y14" s="15"/>
      <c r="Z14" s="15"/>
      <c r="AA14" s="15"/>
      <c r="AB14" s="15"/>
      <c r="AC14" s="15"/>
      <c r="AD14" s="15"/>
      <c r="AE14" s="15"/>
      <c r="AF14" s="15"/>
      <c r="AG14" s="15"/>
      <c r="AH14" s="15"/>
      <c r="AI14" s="15"/>
      <c r="AJ14" s="15"/>
      <c r="AK14" s="15"/>
      <c r="AL14" s="15"/>
      <c r="AM14" s="104"/>
      <c r="AN14" s="177">
        <v>50.3</v>
      </c>
      <c r="AO14" s="174">
        <v>0.42152777777777778</v>
      </c>
      <c r="AP14" s="174">
        <f t="shared" ref="AP14:AP70" si="12">IF(OR(AO14="",T14=""),"",AO14-T14)</f>
        <v>1.1805555555555569E-2</v>
      </c>
      <c r="AQ14" s="183">
        <f t="shared" ref="AQ14" si="13">IF(OR(AO14="",G14=""),"",AO14-G14)</f>
        <v>3.9583333333333359E-2</v>
      </c>
      <c r="AR14" s="91"/>
      <c r="AT14" s="63">
        <f>IF(Dashboard!$C$4="",1,IF($A14=Dashboard!$C$4,1,0))</f>
        <v>0</v>
      </c>
      <c r="AU14" s="63" t="b">
        <f t="shared" si="1"/>
        <v>1</v>
      </c>
      <c r="AV14" s="63">
        <f t="shared" si="0"/>
        <v>1057</v>
      </c>
      <c r="AW14" s="16" t="str">
        <f>IF(
   AND(
      AU14 = Dashboard!$B$8,
      AV14 = Dashboard!$B$10,
      ISODD(ROW())
   ),
   1,
   ""
)</f>
        <v/>
      </c>
    </row>
    <row r="15" spans="1:49" s="19" customFormat="1" ht="13.2" customHeight="1" x14ac:dyDescent="0.3">
      <c r="A15" s="151"/>
      <c r="B15" s="155"/>
      <c r="C15" s="155"/>
      <c r="D15" s="155"/>
      <c r="E15" s="155"/>
      <c r="F15" s="153"/>
      <c r="G15" s="157"/>
      <c r="H15" s="105" t="s">
        <v>29</v>
      </c>
      <c r="I15" s="17">
        <v>93.6</v>
      </c>
      <c r="J15" s="17">
        <v>140.80000000000001</v>
      </c>
      <c r="K15" s="17">
        <v>156.5</v>
      </c>
      <c r="L15" s="17">
        <v>122.7</v>
      </c>
      <c r="M15" s="17">
        <v>137.9</v>
      </c>
      <c r="N15" s="17">
        <v>72.8</v>
      </c>
      <c r="O15" s="17">
        <v>51.2</v>
      </c>
      <c r="P15" s="17"/>
      <c r="Q15" s="17"/>
      <c r="R15" s="17"/>
      <c r="S15" s="102"/>
      <c r="T15" s="170"/>
      <c r="U15" s="105">
        <v>53.3</v>
      </c>
      <c r="V15" s="17">
        <v>202.5</v>
      </c>
      <c r="W15" s="17">
        <v>187</v>
      </c>
      <c r="X15" s="17">
        <v>177.5</v>
      </c>
      <c r="Y15" s="17"/>
      <c r="Z15" s="17"/>
      <c r="AA15" s="17"/>
      <c r="AB15" s="17"/>
      <c r="AC15" s="17"/>
      <c r="AD15" s="17"/>
      <c r="AE15" s="17"/>
      <c r="AF15" s="17"/>
      <c r="AG15" s="17"/>
      <c r="AH15" s="17"/>
      <c r="AI15" s="17"/>
      <c r="AJ15" s="17"/>
      <c r="AK15" s="17"/>
      <c r="AL15" s="17"/>
      <c r="AM15" s="102"/>
      <c r="AN15" s="178"/>
      <c r="AO15" s="155"/>
      <c r="AP15" s="155"/>
      <c r="AQ15" s="184"/>
      <c r="AR15" s="92"/>
      <c r="AT15" s="63">
        <f>IF(Dashboard!$C$4="",1,IF($A15=Dashboard!$C$4,1,0))</f>
        <v>0</v>
      </c>
      <c r="AU15" s="63" t="b">
        <f t="shared" si="1"/>
        <v>0</v>
      </c>
      <c r="AV15" s="63">
        <f t="shared" si="0"/>
        <v>1057</v>
      </c>
      <c r="AW15" s="16" t="str">
        <f>IF(
   AND(
      AU15 = Dashboard!$B$8,
      AV15 = Dashboard!$B$10,
      ISODD(ROW())
   ),
   1,
   ""
)</f>
        <v/>
      </c>
    </row>
    <row r="16" spans="1:49" s="16" customFormat="1" ht="13.2" customHeight="1" x14ac:dyDescent="0.3">
      <c r="A16" s="161">
        <v>1058</v>
      </c>
      <c r="B16" s="159" t="s">
        <v>19</v>
      </c>
      <c r="C16" s="159" t="s">
        <v>3</v>
      </c>
      <c r="D16" s="159"/>
      <c r="E16" s="159" t="s">
        <v>26</v>
      </c>
      <c r="F16" s="160" t="s">
        <v>24</v>
      </c>
      <c r="G16" s="156">
        <v>0.39027777777777778</v>
      </c>
      <c r="H16" s="122" t="s">
        <v>30</v>
      </c>
      <c r="I16" s="14">
        <v>33.700000000000003</v>
      </c>
      <c r="J16" s="14">
        <v>36.9</v>
      </c>
      <c r="K16" s="14">
        <v>30.5</v>
      </c>
      <c r="L16" s="14">
        <v>29.8</v>
      </c>
      <c r="M16" s="14">
        <v>28.7</v>
      </c>
      <c r="N16" s="14">
        <v>29</v>
      </c>
      <c r="O16" s="14">
        <v>35.299999999999997</v>
      </c>
      <c r="P16" s="14"/>
      <c r="Q16" s="14"/>
      <c r="R16" s="14"/>
      <c r="S16" s="124"/>
      <c r="T16" s="171">
        <v>0.41388888888888886</v>
      </c>
      <c r="U16" s="106">
        <v>38</v>
      </c>
      <c r="V16" s="15">
        <v>42.7</v>
      </c>
      <c r="W16" s="15">
        <v>47.5</v>
      </c>
      <c r="X16" s="15">
        <v>49.9</v>
      </c>
      <c r="Y16" s="15"/>
      <c r="Z16" s="15"/>
      <c r="AA16" s="15"/>
      <c r="AB16" s="15"/>
      <c r="AC16" s="15"/>
      <c r="AD16" s="15"/>
      <c r="AE16" s="15"/>
      <c r="AF16" s="15"/>
      <c r="AG16" s="15"/>
      <c r="AH16" s="15"/>
      <c r="AI16" s="15"/>
      <c r="AJ16" s="15"/>
      <c r="AK16" s="15"/>
      <c r="AL16" s="15"/>
      <c r="AM16" s="104"/>
      <c r="AN16" s="177">
        <v>52.5</v>
      </c>
      <c r="AO16" s="174">
        <v>0.42708333333333331</v>
      </c>
      <c r="AP16" s="174">
        <f t="shared" ref="AP16:AP72" si="14">IF(OR(AO16="",T16=""),"",AO16-T16)</f>
        <v>1.3194444444444453E-2</v>
      </c>
      <c r="AQ16" s="183">
        <f t="shared" ref="AQ16" si="15">IF(OR(AO16="",G16=""),"",AO16-G16)</f>
        <v>3.6805555555555536E-2</v>
      </c>
      <c r="AR16" s="91"/>
      <c r="AT16" s="63">
        <f>IF(Dashboard!$C$4="",1,IF($A16=Dashboard!$C$4,1,0))</f>
        <v>0</v>
      </c>
      <c r="AU16" s="63" t="b">
        <f t="shared" si="1"/>
        <v>1</v>
      </c>
      <c r="AV16" s="63">
        <f t="shared" si="0"/>
        <v>1058</v>
      </c>
      <c r="AW16" s="16" t="str">
        <f>IF(
   AND(
      AU16 = Dashboard!$B$8,
      AV16 = Dashboard!$B$10,
      ISODD(ROW())
   ),
   1,
   ""
)</f>
        <v/>
      </c>
    </row>
    <row r="17" spans="1:49" s="19" customFormat="1" ht="13.2" customHeight="1" x14ac:dyDescent="0.3">
      <c r="A17" s="151"/>
      <c r="B17" s="155"/>
      <c r="C17" s="155"/>
      <c r="D17" s="155"/>
      <c r="E17" s="155"/>
      <c r="F17" s="153"/>
      <c r="G17" s="157"/>
      <c r="H17" s="105" t="s">
        <v>29</v>
      </c>
      <c r="I17" s="17">
        <v>103.7</v>
      </c>
      <c r="J17" s="17">
        <v>125.3</v>
      </c>
      <c r="K17" s="17">
        <v>151.80000000000001</v>
      </c>
      <c r="L17" s="17">
        <v>86.9</v>
      </c>
      <c r="M17" s="17">
        <v>108.4</v>
      </c>
      <c r="N17" s="17">
        <v>123</v>
      </c>
      <c r="O17" s="17">
        <v>83</v>
      </c>
      <c r="P17" s="17"/>
      <c r="Q17" s="17"/>
      <c r="R17" s="17"/>
      <c r="S17" s="102"/>
      <c r="T17" s="170"/>
      <c r="U17" s="105">
        <v>140.6</v>
      </c>
      <c r="V17" s="17">
        <v>287.7</v>
      </c>
      <c r="W17" s="17">
        <v>197.4</v>
      </c>
      <c r="X17" s="17">
        <v>195.7</v>
      </c>
      <c r="Y17" s="17"/>
      <c r="Z17" s="17"/>
      <c r="AA17" s="17"/>
      <c r="AB17" s="17"/>
      <c r="AC17" s="17"/>
      <c r="AD17" s="17"/>
      <c r="AE17" s="17"/>
      <c r="AF17" s="17"/>
      <c r="AG17" s="17"/>
      <c r="AH17" s="17"/>
      <c r="AI17" s="17"/>
      <c r="AJ17" s="17"/>
      <c r="AK17" s="17"/>
      <c r="AL17" s="17"/>
      <c r="AM17" s="102"/>
      <c r="AN17" s="178"/>
      <c r="AO17" s="155"/>
      <c r="AP17" s="155"/>
      <c r="AQ17" s="184"/>
      <c r="AR17" s="92"/>
      <c r="AT17" s="63">
        <f>IF(Dashboard!$C$4="",1,IF($A17=Dashboard!$C$4,1,0))</f>
        <v>0</v>
      </c>
      <c r="AU17" s="63" t="b">
        <f t="shared" si="1"/>
        <v>0</v>
      </c>
      <c r="AV17" s="63">
        <f t="shared" si="0"/>
        <v>1058</v>
      </c>
      <c r="AW17" s="16" t="str">
        <f>IF(
   AND(
      AU17 = Dashboard!$B$8,
      AV17 = Dashboard!$B$10,
      ISODD(ROW())
   ),
   1,
   ""
)</f>
        <v/>
      </c>
    </row>
    <row r="18" spans="1:49" s="16" customFormat="1" ht="13.2" customHeight="1" x14ac:dyDescent="0.3">
      <c r="A18" s="161">
        <v>1059</v>
      </c>
      <c r="B18" s="159" t="s">
        <v>19</v>
      </c>
      <c r="C18" s="159" t="s">
        <v>3</v>
      </c>
      <c r="D18" s="159"/>
      <c r="E18" s="159" t="s">
        <v>26</v>
      </c>
      <c r="F18" s="160" t="s">
        <v>24</v>
      </c>
      <c r="G18" s="156">
        <v>0.40208333333333335</v>
      </c>
      <c r="H18" s="122" t="s">
        <v>30</v>
      </c>
      <c r="I18" s="14">
        <v>28.1</v>
      </c>
      <c r="J18" s="14">
        <v>31.1</v>
      </c>
      <c r="K18" s="14">
        <v>29.6</v>
      </c>
      <c r="L18" s="14">
        <v>30.3</v>
      </c>
      <c r="M18" s="14">
        <v>39.1</v>
      </c>
      <c r="N18" s="14">
        <v>41.2</v>
      </c>
      <c r="O18" s="14"/>
      <c r="P18" s="14"/>
      <c r="Q18" s="14"/>
      <c r="R18" s="14"/>
      <c r="S18" s="124"/>
      <c r="T18" s="171">
        <v>0.42916666666666664</v>
      </c>
      <c r="U18" s="106">
        <v>43.1</v>
      </c>
      <c r="V18" s="15">
        <v>44.1</v>
      </c>
      <c r="W18" s="15">
        <v>45</v>
      </c>
      <c r="X18" s="15">
        <v>50.5</v>
      </c>
      <c r="Y18" s="15"/>
      <c r="Z18" s="15"/>
      <c r="AA18" s="15"/>
      <c r="AB18" s="15"/>
      <c r="AC18" s="15"/>
      <c r="AD18" s="15"/>
      <c r="AE18" s="15"/>
      <c r="AF18" s="15"/>
      <c r="AG18" s="15"/>
      <c r="AH18" s="15"/>
      <c r="AI18" s="15"/>
      <c r="AJ18" s="15"/>
      <c r="AK18" s="15"/>
      <c r="AL18" s="15"/>
      <c r="AM18" s="104"/>
      <c r="AN18" s="177">
        <v>52.5</v>
      </c>
      <c r="AO18" s="174">
        <v>0.43888888888888888</v>
      </c>
      <c r="AP18" s="174">
        <f t="shared" ref="AP18" si="16">IF(OR(AO18="",T18=""),"",AO18-T18)</f>
        <v>9.7222222222222432E-3</v>
      </c>
      <c r="AQ18" s="183">
        <f t="shared" ref="AQ18" si="17">IF(OR(AO18="",G18=""),"",AO18-G18)</f>
        <v>3.6805555555555536E-2</v>
      </c>
      <c r="AR18" s="91"/>
      <c r="AT18" s="63">
        <f>IF(Dashboard!$C$4="",1,IF($A18=Dashboard!$C$4,1,0))</f>
        <v>0</v>
      </c>
      <c r="AU18" s="63" t="b">
        <f t="shared" si="1"/>
        <v>1</v>
      </c>
      <c r="AV18" s="63">
        <f t="shared" si="0"/>
        <v>1059</v>
      </c>
      <c r="AW18" s="16" t="str">
        <f>IF(
   AND(
      AU18 = Dashboard!$B$8,
      AV18 = Dashboard!$B$10,
      ISODD(ROW())
   ),
   1,
   ""
)</f>
        <v/>
      </c>
    </row>
    <row r="19" spans="1:49" s="19" customFormat="1" ht="13.2" customHeight="1" x14ac:dyDescent="0.3">
      <c r="A19" s="151"/>
      <c r="B19" s="155"/>
      <c r="C19" s="155"/>
      <c r="D19" s="155"/>
      <c r="E19" s="155"/>
      <c r="F19" s="153"/>
      <c r="G19" s="157"/>
      <c r="H19" s="105" t="s">
        <v>29</v>
      </c>
      <c r="I19" s="17">
        <v>85.6</v>
      </c>
      <c r="J19" s="17">
        <v>139.9</v>
      </c>
      <c r="K19" s="17">
        <v>135</v>
      </c>
      <c r="L19" s="17">
        <v>31.8</v>
      </c>
      <c r="M19" s="17">
        <v>71.3</v>
      </c>
      <c r="N19" s="17">
        <v>71.3</v>
      </c>
      <c r="O19" s="17"/>
      <c r="P19" s="17"/>
      <c r="Q19" s="17"/>
      <c r="R19" s="17"/>
      <c r="S19" s="102"/>
      <c r="T19" s="170"/>
      <c r="U19" s="105">
        <v>64.5</v>
      </c>
      <c r="V19" s="17">
        <v>158.30000000000001</v>
      </c>
      <c r="W19" s="17">
        <v>207.8</v>
      </c>
      <c r="X19" s="17">
        <v>195.9</v>
      </c>
      <c r="Y19" s="17"/>
      <c r="Z19" s="17"/>
      <c r="AA19" s="17"/>
      <c r="AB19" s="17"/>
      <c r="AC19" s="17"/>
      <c r="AD19" s="17"/>
      <c r="AE19" s="17"/>
      <c r="AF19" s="17"/>
      <c r="AG19" s="17"/>
      <c r="AH19" s="17"/>
      <c r="AI19" s="17"/>
      <c r="AJ19" s="17"/>
      <c r="AK19" s="17"/>
      <c r="AL19" s="17"/>
      <c r="AM19" s="102"/>
      <c r="AN19" s="178"/>
      <c r="AO19" s="155"/>
      <c r="AP19" s="155"/>
      <c r="AQ19" s="184"/>
      <c r="AR19" s="92"/>
      <c r="AT19" s="63">
        <f>IF(Dashboard!$C$4="",1,IF($A19=Dashboard!$C$4,1,0))</f>
        <v>0</v>
      </c>
      <c r="AU19" s="63" t="b">
        <f t="shared" si="1"/>
        <v>0</v>
      </c>
      <c r="AV19" s="63">
        <f t="shared" si="0"/>
        <v>1059</v>
      </c>
      <c r="AW19" s="16" t="str">
        <f>IF(
   AND(
      AU19 = Dashboard!$B$8,
      AV19 = Dashboard!$B$10,
      ISODD(ROW())
   ),
   1,
   ""
)</f>
        <v/>
      </c>
    </row>
    <row r="20" spans="1:49" s="16" customFormat="1" ht="13.2" customHeight="1" x14ac:dyDescent="0.3">
      <c r="A20" s="161">
        <v>1060</v>
      </c>
      <c r="B20" s="159" t="s">
        <v>19</v>
      </c>
      <c r="C20" s="159" t="s">
        <v>3</v>
      </c>
      <c r="D20" s="159"/>
      <c r="E20" s="159" t="s">
        <v>26</v>
      </c>
      <c r="F20" s="160" t="s">
        <v>24</v>
      </c>
      <c r="G20" s="156">
        <v>0.41111111111111109</v>
      </c>
      <c r="H20" s="122" t="s">
        <v>30</v>
      </c>
      <c r="I20" s="14">
        <v>24.6</v>
      </c>
      <c r="J20" s="14">
        <v>25.1</v>
      </c>
      <c r="K20" s="14">
        <v>29.1</v>
      </c>
      <c r="L20" s="14">
        <v>30.1</v>
      </c>
      <c r="M20" s="14">
        <v>32.6</v>
      </c>
      <c r="N20" s="14">
        <v>29.8</v>
      </c>
      <c r="O20" s="14">
        <v>36.799999999999997</v>
      </c>
      <c r="P20" s="14"/>
      <c r="Q20" s="14"/>
      <c r="R20" s="14"/>
      <c r="S20" s="124"/>
      <c r="T20" s="171">
        <v>0.44236111111111109</v>
      </c>
      <c r="U20" s="106">
        <v>38.799999999999997</v>
      </c>
      <c r="V20" s="15">
        <v>43</v>
      </c>
      <c r="W20" s="15">
        <v>45.5</v>
      </c>
      <c r="X20" s="15">
        <v>48.9</v>
      </c>
      <c r="Y20" s="15"/>
      <c r="Z20" s="15"/>
      <c r="AA20" s="15"/>
      <c r="AB20" s="15"/>
      <c r="AC20" s="15"/>
      <c r="AD20" s="15"/>
      <c r="AE20" s="15"/>
      <c r="AF20" s="15"/>
      <c r="AG20" s="15"/>
      <c r="AH20" s="15"/>
      <c r="AI20" s="15"/>
      <c r="AJ20" s="15"/>
      <c r="AK20" s="15"/>
      <c r="AL20" s="15"/>
      <c r="AM20" s="104"/>
      <c r="AN20" s="177">
        <v>57.5</v>
      </c>
      <c r="AO20" s="174">
        <v>0.45277777777777778</v>
      </c>
      <c r="AP20" s="174">
        <f t="shared" si="10"/>
        <v>1.0416666666666685E-2</v>
      </c>
      <c r="AQ20" s="183">
        <f t="shared" ref="AQ20" si="18">IF(OR(AO20="",G20=""),"",AO20-G20)</f>
        <v>4.1666666666666685E-2</v>
      </c>
      <c r="AR20" s="91"/>
      <c r="AT20" s="63">
        <f>IF(Dashboard!$C$4="",1,IF($A20=Dashboard!$C$4,1,0))</f>
        <v>0</v>
      </c>
      <c r="AU20" s="63" t="b">
        <f t="shared" si="1"/>
        <v>1</v>
      </c>
      <c r="AV20" s="63">
        <f t="shared" si="0"/>
        <v>1060</v>
      </c>
      <c r="AW20" s="16" t="str">
        <f>IF(
   AND(
      AU20 = Dashboard!$B$8,
      AV20 = Dashboard!$B$10,
      ISODD(ROW())
   ),
   1,
   ""
)</f>
        <v/>
      </c>
    </row>
    <row r="21" spans="1:49" s="19" customFormat="1" ht="13.2" customHeight="1" x14ac:dyDescent="0.3">
      <c r="A21" s="151"/>
      <c r="B21" s="155"/>
      <c r="C21" s="155"/>
      <c r="D21" s="155"/>
      <c r="E21" s="155"/>
      <c r="F21" s="153"/>
      <c r="G21" s="157"/>
      <c r="H21" s="105" t="s">
        <v>29</v>
      </c>
      <c r="I21" s="17">
        <v>115.4</v>
      </c>
      <c r="J21" s="17">
        <v>110.6</v>
      </c>
      <c r="K21" s="17">
        <v>161.5</v>
      </c>
      <c r="L21" s="17">
        <v>105.8</v>
      </c>
      <c r="M21" s="17">
        <v>158.30000000000001</v>
      </c>
      <c r="N21" s="17">
        <v>65.400000000000006</v>
      </c>
      <c r="O21" s="17">
        <v>54.6</v>
      </c>
      <c r="P21" s="17"/>
      <c r="Q21" s="17"/>
      <c r="R21" s="17"/>
      <c r="S21" s="102"/>
      <c r="T21" s="170"/>
      <c r="U21" s="105">
        <v>48.5</v>
      </c>
      <c r="V21" s="17">
        <v>203.4</v>
      </c>
      <c r="W21" s="17">
        <v>207.1</v>
      </c>
      <c r="X21" s="17">
        <v>190.9</v>
      </c>
      <c r="Y21" s="17"/>
      <c r="Z21" s="17"/>
      <c r="AA21" s="17"/>
      <c r="AB21" s="17"/>
      <c r="AC21" s="17"/>
      <c r="AD21" s="17"/>
      <c r="AE21" s="17"/>
      <c r="AF21" s="17"/>
      <c r="AG21" s="17"/>
      <c r="AH21" s="17"/>
      <c r="AI21" s="17"/>
      <c r="AJ21" s="17"/>
      <c r="AK21" s="17"/>
      <c r="AL21" s="17"/>
      <c r="AM21" s="102"/>
      <c r="AN21" s="178"/>
      <c r="AO21" s="155"/>
      <c r="AP21" s="155"/>
      <c r="AQ21" s="184"/>
      <c r="AR21" s="92"/>
      <c r="AT21" s="63">
        <f>IF(Dashboard!$C$4="",1,IF($A21=Dashboard!$C$4,1,0))</f>
        <v>0</v>
      </c>
      <c r="AU21" s="63" t="b">
        <f t="shared" si="1"/>
        <v>0</v>
      </c>
      <c r="AV21" s="63">
        <f t="shared" si="0"/>
        <v>1060</v>
      </c>
      <c r="AW21" s="16" t="str">
        <f>IF(
   AND(
      AU21 = Dashboard!$B$8,
      AV21 = Dashboard!$B$10,
      ISODD(ROW())
   ),
   1,
   ""
)</f>
        <v/>
      </c>
    </row>
    <row r="22" spans="1:49" s="16" customFormat="1" ht="13.2" customHeight="1" x14ac:dyDescent="0.3">
      <c r="A22" s="161"/>
      <c r="B22" s="159"/>
      <c r="C22" s="159"/>
      <c r="D22" s="159"/>
      <c r="E22" s="159"/>
      <c r="F22" s="160"/>
      <c r="G22" s="156"/>
      <c r="H22" s="122" t="s">
        <v>30</v>
      </c>
      <c r="I22" s="14"/>
      <c r="J22" s="14"/>
      <c r="K22" s="14"/>
      <c r="L22" s="14"/>
      <c r="M22" s="14"/>
      <c r="N22" s="14"/>
      <c r="O22" s="14"/>
      <c r="P22" s="14"/>
      <c r="Q22" s="14"/>
      <c r="R22" s="14"/>
      <c r="S22" s="124"/>
      <c r="T22" s="171"/>
      <c r="U22" s="106"/>
      <c r="V22" s="15"/>
      <c r="W22" s="15"/>
      <c r="X22" s="15"/>
      <c r="Y22" s="15"/>
      <c r="Z22" s="15"/>
      <c r="AA22" s="15"/>
      <c r="AB22" s="15"/>
      <c r="AC22" s="15"/>
      <c r="AD22" s="15"/>
      <c r="AE22" s="15"/>
      <c r="AF22" s="15"/>
      <c r="AG22" s="15"/>
      <c r="AH22" s="15"/>
      <c r="AI22" s="15"/>
      <c r="AJ22" s="15"/>
      <c r="AK22" s="15"/>
      <c r="AL22" s="15"/>
      <c r="AM22" s="104"/>
      <c r="AN22" s="177"/>
      <c r="AO22" s="159"/>
      <c r="AP22" s="174" t="str">
        <f t="shared" si="12"/>
        <v/>
      </c>
      <c r="AQ22" s="183" t="str">
        <f t="shared" ref="AQ22" si="19">IF(OR(AO22="",G22=""),"",AO22-G22)</f>
        <v/>
      </c>
      <c r="AR22" s="91"/>
      <c r="AT22" s="63">
        <f>IF(Dashboard!$C$4="",1,IF($A22=Dashboard!$C$4,1,0))</f>
        <v>0</v>
      </c>
      <c r="AU22" s="63" t="b">
        <f t="shared" si="1"/>
        <v>1</v>
      </c>
      <c r="AV22" s="63">
        <f t="shared" si="0"/>
        <v>1060</v>
      </c>
      <c r="AW22" s="16" t="str">
        <f>IF(
   AND(
      AU22 = Dashboard!$B$8,
      AV22 = Dashboard!$B$10,
      ISODD(ROW())
   ),
   1,
   ""
)</f>
        <v/>
      </c>
    </row>
    <row r="23" spans="1:49" s="19" customFormat="1" ht="13.2" customHeight="1" x14ac:dyDescent="0.3">
      <c r="A23" s="151"/>
      <c r="B23" s="155"/>
      <c r="C23" s="155"/>
      <c r="D23" s="155"/>
      <c r="E23" s="155"/>
      <c r="F23" s="153"/>
      <c r="G23" s="157"/>
      <c r="H23" s="105" t="s">
        <v>29</v>
      </c>
      <c r="I23" s="17"/>
      <c r="J23" s="17"/>
      <c r="K23" s="17"/>
      <c r="L23" s="17"/>
      <c r="M23" s="17"/>
      <c r="N23" s="17"/>
      <c r="O23" s="17"/>
      <c r="P23" s="17"/>
      <c r="Q23" s="17"/>
      <c r="R23" s="17"/>
      <c r="S23" s="102"/>
      <c r="T23" s="170"/>
      <c r="U23" s="105"/>
      <c r="V23" s="17"/>
      <c r="W23" s="17"/>
      <c r="X23" s="17"/>
      <c r="Y23" s="17"/>
      <c r="Z23" s="17"/>
      <c r="AA23" s="17"/>
      <c r="AB23" s="17"/>
      <c r="AC23" s="17"/>
      <c r="AD23" s="17"/>
      <c r="AE23" s="17"/>
      <c r="AF23" s="17"/>
      <c r="AG23" s="17"/>
      <c r="AH23" s="17"/>
      <c r="AI23" s="17"/>
      <c r="AJ23" s="17"/>
      <c r="AK23" s="17"/>
      <c r="AL23" s="17"/>
      <c r="AM23" s="102"/>
      <c r="AN23" s="178"/>
      <c r="AO23" s="155"/>
      <c r="AP23" s="155"/>
      <c r="AQ23" s="184"/>
      <c r="AR23" s="92"/>
      <c r="AT23" s="63">
        <f>IF(Dashboard!$C$4="",1,IF($A23=Dashboard!$C$4,1,0))</f>
        <v>0</v>
      </c>
      <c r="AU23" s="63" t="b">
        <f t="shared" ref="AU23:AU66" si="20">MOD(ROW(),2)=0</f>
        <v>0</v>
      </c>
      <c r="AV23" s="63">
        <f t="shared" si="0"/>
        <v>1060</v>
      </c>
      <c r="AW23" s="16" t="str">
        <f>IF(
   AND(
      AU23 = Dashboard!$B$8,
      AV23 = Dashboard!$B$10,
      ISODD(ROW())
   ),
   1,
   ""
)</f>
        <v/>
      </c>
    </row>
    <row r="24" spans="1:49" s="16" customFormat="1" ht="13.2" customHeight="1" x14ac:dyDescent="0.3">
      <c r="A24" s="161"/>
      <c r="B24" s="159"/>
      <c r="C24" s="159"/>
      <c r="D24" s="159"/>
      <c r="E24" s="159"/>
      <c r="F24" s="160"/>
      <c r="G24" s="156"/>
      <c r="H24" s="122" t="s">
        <v>30</v>
      </c>
      <c r="I24" s="14"/>
      <c r="J24" s="14"/>
      <c r="K24" s="14"/>
      <c r="L24" s="14"/>
      <c r="M24" s="14"/>
      <c r="N24" s="14"/>
      <c r="O24" s="14"/>
      <c r="P24" s="14"/>
      <c r="Q24" s="14"/>
      <c r="R24" s="14"/>
      <c r="S24" s="124"/>
      <c r="T24" s="171"/>
      <c r="U24" s="106"/>
      <c r="V24" s="15"/>
      <c r="W24" s="15"/>
      <c r="X24" s="15"/>
      <c r="Y24" s="15"/>
      <c r="Z24" s="15"/>
      <c r="AA24" s="15"/>
      <c r="AB24" s="15"/>
      <c r="AC24" s="15"/>
      <c r="AD24" s="15"/>
      <c r="AE24" s="15"/>
      <c r="AF24" s="15"/>
      <c r="AG24" s="15"/>
      <c r="AH24" s="15"/>
      <c r="AI24" s="15"/>
      <c r="AJ24" s="15"/>
      <c r="AK24" s="15"/>
      <c r="AL24" s="15"/>
      <c r="AM24" s="104"/>
      <c r="AN24" s="177"/>
      <c r="AO24" s="159"/>
      <c r="AP24" s="174" t="str">
        <f t="shared" si="14"/>
        <v/>
      </c>
      <c r="AQ24" s="183" t="str">
        <f t="shared" ref="AQ24" si="21">IF(OR(AO24="",G24=""),"",AO24-G24)</f>
        <v/>
      </c>
      <c r="AR24" s="91"/>
      <c r="AT24" s="63">
        <f>IF(Dashboard!$C$4="",1,IF($A24=Dashboard!$C$4,1,0))</f>
        <v>0</v>
      </c>
      <c r="AU24" s="63" t="b">
        <f t="shared" si="20"/>
        <v>1</v>
      </c>
      <c r="AV24" s="63">
        <f t="shared" si="0"/>
        <v>1060</v>
      </c>
      <c r="AW24" s="16" t="str">
        <f>IF(
   AND(
      AU24 = Dashboard!$B$8,
      AV24 = Dashboard!$B$10,
      ISODD(ROW())
   ),
   1,
   ""
)</f>
        <v/>
      </c>
    </row>
    <row r="25" spans="1:49" s="19" customFormat="1" ht="13.2" customHeight="1" x14ac:dyDescent="0.3">
      <c r="A25" s="151"/>
      <c r="B25" s="155"/>
      <c r="C25" s="155"/>
      <c r="D25" s="155"/>
      <c r="E25" s="155"/>
      <c r="F25" s="153"/>
      <c r="G25" s="157"/>
      <c r="H25" s="105" t="s">
        <v>29</v>
      </c>
      <c r="I25" s="17"/>
      <c r="J25" s="17"/>
      <c r="K25" s="17"/>
      <c r="L25" s="17"/>
      <c r="M25" s="17"/>
      <c r="N25" s="17"/>
      <c r="O25" s="17"/>
      <c r="P25" s="17"/>
      <c r="Q25" s="17"/>
      <c r="R25" s="17"/>
      <c r="S25" s="102"/>
      <c r="T25" s="170"/>
      <c r="U25" s="105"/>
      <c r="V25" s="17"/>
      <c r="W25" s="17"/>
      <c r="X25" s="17"/>
      <c r="Y25" s="17"/>
      <c r="Z25" s="17"/>
      <c r="AA25" s="17"/>
      <c r="AB25" s="17"/>
      <c r="AC25" s="17"/>
      <c r="AD25" s="17"/>
      <c r="AE25" s="17"/>
      <c r="AF25" s="17"/>
      <c r="AG25" s="17"/>
      <c r="AH25" s="17"/>
      <c r="AI25" s="17"/>
      <c r="AJ25" s="17"/>
      <c r="AK25" s="17"/>
      <c r="AL25" s="17"/>
      <c r="AM25" s="102"/>
      <c r="AN25" s="178"/>
      <c r="AO25" s="155"/>
      <c r="AP25" s="155"/>
      <c r="AQ25" s="184"/>
      <c r="AR25" s="92"/>
      <c r="AT25" s="63">
        <f>IF(Dashboard!$C$4="",1,IF($A25=Dashboard!$C$4,1,0))</f>
        <v>0</v>
      </c>
      <c r="AU25" s="63" t="b">
        <f t="shared" si="20"/>
        <v>0</v>
      </c>
      <c r="AV25" s="63">
        <f t="shared" si="0"/>
        <v>1060</v>
      </c>
      <c r="AW25" s="16" t="str">
        <f>IF(
   AND(
      AU25 = Dashboard!$B$8,
      AV25 = Dashboard!$B$10,
      ISODD(ROW())
   ),
   1,
   ""
)</f>
        <v/>
      </c>
    </row>
    <row r="26" spans="1:49" s="16" customFormat="1" ht="13.2" customHeight="1" x14ac:dyDescent="0.3">
      <c r="A26" s="161"/>
      <c r="B26" s="159"/>
      <c r="C26" s="159"/>
      <c r="D26" s="159"/>
      <c r="E26" s="159"/>
      <c r="F26" s="160"/>
      <c r="G26" s="156"/>
      <c r="H26" s="122" t="s">
        <v>30</v>
      </c>
      <c r="I26" s="14"/>
      <c r="J26" s="14"/>
      <c r="K26" s="14"/>
      <c r="L26" s="14"/>
      <c r="M26" s="14"/>
      <c r="N26" s="14"/>
      <c r="O26" s="14"/>
      <c r="P26" s="14"/>
      <c r="Q26" s="14"/>
      <c r="R26" s="14"/>
      <c r="S26" s="124"/>
      <c r="T26" s="171"/>
      <c r="U26" s="106"/>
      <c r="V26" s="15"/>
      <c r="W26" s="15"/>
      <c r="X26" s="15"/>
      <c r="Y26" s="15"/>
      <c r="Z26" s="15"/>
      <c r="AA26" s="15"/>
      <c r="AB26" s="15"/>
      <c r="AC26" s="15"/>
      <c r="AD26" s="15"/>
      <c r="AE26" s="15"/>
      <c r="AF26" s="15"/>
      <c r="AG26" s="15"/>
      <c r="AH26" s="15"/>
      <c r="AI26" s="15"/>
      <c r="AJ26" s="15"/>
      <c r="AK26" s="15"/>
      <c r="AL26" s="15"/>
      <c r="AM26" s="104"/>
      <c r="AN26" s="177"/>
      <c r="AO26" s="159"/>
      <c r="AP26" s="174" t="str">
        <f t="shared" ref="AP26" si="22">IF(OR(AO26="",T26=""),"",AO26-T26)</f>
        <v/>
      </c>
      <c r="AQ26" s="183" t="str">
        <f t="shared" ref="AQ26" si="23">IF(OR(AO26="",G26=""),"",AO26-G26)</f>
        <v/>
      </c>
      <c r="AR26" s="91"/>
      <c r="AT26" s="63">
        <f>IF(Dashboard!$C$4="",1,IF($A26=Dashboard!$C$4,1,0))</f>
        <v>0</v>
      </c>
      <c r="AU26" s="63" t="b">
        <f t="shared" si="20"/>
        <v>1</v>
      </c>
      <c r="AV26" s="63">
        <f t="shared" si="0"/>
        <v>1060</v>
      </c>
      <c r="AW26" s="16" t="str">
        <f>IF(
   AND(
      AU26 = Dashboard!$B$8,
      AV26 = Dashboard!$B$10,
      ISODD(ROW())
   ),
   1,
   ""
)</f>
        <v/>
      </c>
    </row>
    <row r="27" spans="1:49" s="19" customFormat="1" ht="13.2" customHeight="1" x14ac:dyDescent="0.3">
      <c r="A27" s="151"/>
      <c r="B27" s="155"/>
      <c r="C27" s="155"/>
      <c r="D27" s="155"/>
      <c r="E27" s="155"/>
      <c r="F27" s="153"/>
      <c r="G27" s="157"/>
      <c r="H27" s="105" t="s">
        <v>29</v>
      </c>
      <c r="I27" s="17"/>
      <c r="J27" s="17"/>
      <c r="K27" s="17"/>
      <c r="L27" s="17"/>
      <c r="M27" s="17"/>
      <c r="N27" s="17"/>
      <c r="O27" s="17"/>
      <c r="P27" s="17"/>
      <c r="Q27" s="17"/>
      <c r="R27" s="17"/>
      <c r="S27" s="102"/>
      <c r="T27" s="170"/>
      <c r="U27" s="105"/>
      <c r="V27" s="17"/>
      <c r="W27" s="17"/>
      <c r="X27" s="17"/>
      <c r="Y27" s="17"/>
      <c r="Z27" s="17"/>
      <c r="AA27" s="17"/>
      <c r="AB27" s="17"/>
      <c r="AC27" s="17"/>
      <c r="AD27" s="17"/>
      <c r="AE27" s="17"/>
      <c r="AF27" s="17"/>
      <c r="AG27" s="17"/>
      <c r="AH27" s="17"/>
      <c r="AI27" s="17"/>
      <c r="AJ27" s="17"/>
      <c r="AK27" s="17"/>
      <c r="AL27" s="17"/>
      <c r="AM27" s="102"/>
      <c r="AN27" s="178"/>
      <c r="AO27" s="155"/>
      <c r="AP27" s="155"/>
      <c r="AQ27" s="184"/>
      <c r="AR27" s="92"/>
      <c r="AT27" s="63">
        <f>IF(Dashboard!$C$4="",1,IF($A27=Dashboard!$C$4,1,0))</f>
        <v>0</v>
      </c>
      <c r="AU27" s="63" t="b">
        <f t="shared" si="20"/>
        <v>0</v>
      </c>
      <c r="AV27" s="63">
        <f t="shared" si="0"/>
        <v>1060</v>
      </c>
      <c r="AW27" s="16" t="str">
        <f>IF(
   AND(
      AU27 = Dashboard!$B$8,
      AV27 = Dashboard!$B$10,
      ISODD(ROW())
   ),
   1,
   ""
)</f>
        <v/>
      </c>
    </row>
    <row r="28" spans="1:49" s="16" customFormat="1" ht="13.2" customHeight="1" x14ac:dyDescent="0.3">
      <c r="A28" s="161"/>
      <c r="B28" s="159"/>
      <c r="C28" s="159"/>
      <c r="D28" s="159"/>
      <c r="E28" s="159"/>
      <c r="F28" s="160"/>
      <c r="G28" s="156"/>
      <c r="H28" s="122" t="s">
        <v>30</v>
      </c>
      <c r="I28" s="14"/>
      <c r="J28" s="14"/>
      <c r="K28" s="14"/>
      <c r="L28" s="14"/>
      <c r="M28" s="14"/>
      <c r="N28" s="14"/>
      <c r="O28" s="14"/>
      <c r="P28" s="14"/>
      <c r="Q28" s="14"/>
      <c r="R28" s="14"/>
      <c r="S28" s="124"/>
      <c r="T28" s="171"/>
      <c r="U28" s="106"/>
      <c r="V28" s="15"/>
      <c r="W28" s="15"/>
      <c r="X28" s="15"/>
      <c r="Y28" s="15"/>
      <c r="Z28" s="15"/>
      <c r="AA28" s="15"/>
      <c r="AB28" s="15"/>
      <c r="AC28" s="15"/>
      <c r="AD28" s="15"/>
      <c r="AE28" s="15"/>
      <c r="AF28" s="15"/>
      <c r="AG28" s="15"/>
      <c r="AH28" s="15"/>
      <c r="AI28" s="15"/>
      <c r="AJ28" s="15"/>
      <c r="AK28" s="15"/>
      <c r="AL28" s="15"/>
      <c r="AM28" s="104"/>
      <c r="AN28" s="177"/>
      <c r="AO28" s="159"/>
      <c r="AP28" s="174" t="str">
        <f t="shared" si="10"/>
        <v/>
      </c>
      <c r="AQ28" s="183" t="str">
        <f t="shared" ref="AQ28" si="24">IF(OR(AO28="",G28=""),"",AO28-G28)</f>
        <v/>
      </c>
      <c r="AR28" s="91"/>
      <c r="AT28" s="63">
        <f>IF(Dashboard!$C$4="",1,IF($A28=Dashboard!$C$4,1,0))</f>
        <v>0</v>
      </c>
      <c r="AU28" s="63" t="b">
        <f t="shared" si="20"/>
        <v>1</v>
      </c>
      <c r="AV28" s="63">
        <f t="shared" si="0"/>
        <v>1060</v>
      </c>
      <c r="AW28" s="16" t="str">
        <f>IF(
   AND(
      AU28 = Dashboard!$B$8,
      AV28 = Dashboard!$B$10,
      ISODD(ROW())
   ),
   1,
   ""
)</f>
        <v/>
      </c>
    </row>
    <row r="29" spans="1:49" s="19" customFormat="1" ht="13.2" customHeight="1" x14ac:dyDescent="0.3">
      <c r="A29" s="151"/>
      <c r="B29" s="155"/>
      <c r="C29" s="155"/>
      <c r="D29" s="155"/>
      <c r="E29" s="155"/>
      <c r="F29" s="153"/>
      <c r="G29" s="157"/>
      <c r="H29" s="105" t="s">
        <v>29</v>
      </c>
      <c r="I29" s="17"/>
      <c r="J29" s="17"/>
      <c r="K29" s="17"/>
      <c r="L29" s="17"/>
      <c r="M29" s="17"/>
      <c r="N29" s="17"/>
      <c r="O29" s="17"/>
      <c r="P29" s="17"/>
      <c r="Q29" s="17"/>
      <c r="R29" s="17"/>
      <c r="S29" s="102"/>
      <c r="T29" s="170"/>
      <c r="U29" s="105"/>
      <c r="V29" s="17"/>
      <c r="W29" s="17"/>
      <c r="X29" s="17"/>
      <c r="Y29" s="17"/>
      <c r="Z29" s="17"/>
      <c r="AA29" s="17"/>
      <c r="AB29" s="17"/>
      <c r="AC29" s="17"/>
      <c r="AD29" s="17"/>
      <c r="AE29" s="17"/>
      <c r="AF29" s="17"/>
      <c r="AG29" s="17"/>
      <c r="AH29" s="17"/>
      <c r="AI29" s="17"/>
      <c r="AJ29" s="17"/>
      <c r="AK29" s="17"/>
      <c r="AL29" s="17"/>
      <c r="AM29" s="102"/>
      <c r="AN29" s="178"/>
      <c r="AO29" s="155"/>
      <c r="AP29" s="155"/>
      <c r="AQ29" s="184"/>
      <c r="AR29" s="92"/>
      <c r="AT29" s="63">
        <f>IF(Dashboard!$C$4="",1,IF($A29=Dashboard!$C$4,1,0))</f>
        <v>0</v>
      </c>
      <c r="AU29" s="63" t="b">
        <f t="shared" si="20"/>
        <v>0</v>
      </c>
      <c r="AV29" s="63">
        <f t="shared" si="0"/>
        <v>1060</v>
      </c>
      <c r="AW29" s="16" t="str">
        <f>IF(
   AND(
      AU29 = Dashboard!$B$8,
      AV29 = Dashboard!$B$10,
      ISODD(ROW())
   ),
   1,
   ""
)</f>
        <v/>
      </c>
    </row>
    <row r="30" spans="1:49" s="16" customFormat="1" ht="13.2" customHeight="1" x14ac:dyDescent="0.3">
      <c r="A30" s="161"/>
      <c r="B30" s="159"/>
      <c r="C30" s="159"/>
      <c r="D30" s="159"/>
      <c r="E30" s="159"/>
      <c r="F30" s="160"/>
      <c r="G30" s="156"/>
      <c r="H30" s="122" t="s">
        <v>30</v>
      </c>
      <c r="I30" s="14"/>
      <c r="J30" s="14"/>
      <c r="K30" s="14"/>
      <c r="L30" s="14"/>
      <c r="M30" s="14"/>
      <c r="N30" s="14"/>
      <c r="O30" s="14"/>
      <c r="P30" s="14"/>
      <c r="Q30" s="14"/>
      <c r="R30" s="14"/>
      <c r="S30" s="124"/>
      <c r="T30" s="171"/>
      <c r="U30" s="106"/>
      <c r="V30" s="15"/>
      <c r="W30" s="15"/>
      <c r="X30" s="15"/>
      <c r="Y30" s="15"/>
      <c r="Z30" s="15"/>
      <c r="AA30" s="15"/>
      <c r="AB30" s="15"/>
      <c r="AC30" s="15"/>
      <c r="AD30" s="15"/>
      <c r="AE30" s="15"/>
      <c r="AF30" s="15"/>
      <c r="AG30" s="15"/>
      <c r="AH30" s="15"/>
      <c r="AI30" s="15"/>
      <c r="AJ30" s="15"/>
      <c r="AK30" s="15"/>
      <c r="AL30" s="15"/>
      <c r="AM30" s="104"/>
      <c r="AN30" s="177"/>
      <c r="AO30" s="159"/>
      <c r="AP30" s="174" t="str">
        <f t="shared" si="12"/>
        <v/>
      </c>
      <c r="AQ30" s="183" t="str">
        <f t="shared" ref="AQ30" si="25">IF(OR(AO30="",G30=""),"",AO30-G30)</f>
        <v/>
      </c>
      <c r="AR30" s="91"/>
      <c r="AT30" s="63">
        <f>IF(Dashboard!$C$4="",1,IF($A30=Dashboard!$C$4,1,0))</f>
        <v>0</v>
      </c>
      <c r="AU30" s="63" t="b">
        <f t="shared" si="20"/>
        <v>1</v>
      </c>
      <c r="AV30" s="63">
        <f t="shared" si="0"/>
        <v>1060</v>
      </c>
      <c r="AW30" s="16" t="str">
        <f>IF(
   AND(
      AU30 = Dashboard!$B$8,
      AV30 = Dashboard!$B$10,
      ISODD(ROW())
   ),
   1,
   ""
)</f>
        <v/>
      </c>
    </row>
    <row r="31" spans="1:49" s="19" customFormat="1" ht="13.2" customHeight="1" x14ac:dyDescent="0.3">
      <c r="A31" s="151"/>
      <c r="B31" s="155"/>
      <c r="C31" s="155"/>
      <c r="D31" s="155"/>
      <c r="E31" s="155"/>
      <c r="F31" s="153"/>
      <c r="G31" s="157"/>
      <c r="H31" s="105" t="s">
        <v>29</v>
      </c>
      <c r="I31" s="17"/>
      <c r="J31" s="17"/>
      <c r="K31" s="17"/>
      <c r="L31" s="17"/>
      <c r="M31" s="17"/>
      <c r="N31" s="17"/>
      <c r="O31" s="17"/>
      <c r="P31" s="17"/>
      <c r="Q31" s="17"/>
      <c r="R31" s="17"/>
      <c r="S31" s="102"/>
      <c r="T31" s="170"/>
      <c r="U31" s="105"/>
      <c r="V31" s="17"/>
      <c r="W31" s="17"/>
      <c r="X31" s="17"/>
      <c r="Y31" s="17"/>
      <c r="Z31" s="17"/>
      <c r="AA31" s="17"/>
      <c r="AB31" s="17"/>
      <c r="AC31" s="17"/>
      <c r="AD31" s="17"/>
      <c r="AE31" s="17"/>
      <c r="AF31" s="17"/>
      <c r="AG31" s="17"/>
      <c r="AH31" s="17"/>
      <c r="AI31" s="17"/>
      <c r="AJ31" s="17"/>
      <c r="AK31" s="17"/>
      <c r="AL31" s="17"/>
      <c r="AM31" s="102"/>
      <c r="AN31" s="178"/>
      <c r="AO31" s="155"/>
      <c r="AP31" s="155"/>
      <c r="AQ31" s="184"/>
      <c r="AR31" s="92"/>
      <c r="AT31" s="63">
        <f>IF(Dashboard!$C$4="",1,IF($A31=Dashboard!$C$4,1,0))</f>
        <v>0</v>
      </c>
      <c r="AU31" s="63" t="b">
        <f t="shared" si="20"/>
        <v>0</v>
      </c>
      <c r="AV31" s="63">
        <f t="shared" si="0"/>
        <v>1060</v>
      </c>
      <c r="AW31" s="16" t="str">
        <f>IF(
   AND(
      AU31 = Dashboard!$B$8,
      AV31 = Dashboard!$B$10,
      ISODD(ROW())
   ),
   1,
   ""
)</f>
        <v/>
      </c>
    </row>
    <row r="32" spans="1:49" s="16" customFormat="1" ht="13.2" customHeight="1" x14ac:dyDescent="0.3">
      <c r="A32" s="161"/>
      <c r="B32" s="159"/>
      <c r="C32" s="159"/>
      <c r="D32" s="159"/>
      <c r="E32" s="159"/>
      <c r="F32" s="160"/>
      <c r="G32" s="156"/>
      <c r="H32" s="122" t="s">
        <v>30</v>
      </c>
      <c r="I32" s="14"/>
      <c r="J32" s="14"/>
      <c r="K32" s="14"/>
      <c r="L32" s="14"/>
      <c r="M32" s="14"/>
      <c r="N32" s="14"/>
      <c r="O32" s="14"/>
      <c r="P32" s="14"/>
      <c r="Q32" s="14"/>
      <c r="R32" s="14"/>
      <c r="S32" s="124"/>
      <c r="T32" s="171"/>
      <c r="U32" s="106"/>
      <c r="V32" s="15"/>
      <c r="W32" s="15"/>
      <c r="X32" s="15"/>
      <c r="Y32" s="15"/>
      <c r="Z32" s="15"/>
      <c r="AA32" s="15"/>
      <c r="AB32" s="15"/>
      <c r="AC32" s="15"/>
      <c r="AD32" s="15"/>
      <c r="AE32" s="15"/>
      <c r="AF32" s="15"/>
      <c r="AG32" s="15"/>
      <c r="AH32" s="15"/>
      <c r="AI32" s="15"/>
      <c r="AJ32" s="15"/>
      <c r="AK32" s="15"/>
      <c r="AL32" s="15"/>
      <c r="AM32" s="104"/>
      <c r="AN32" s="177"/>
      <c r="AO32" s="159"/>
      <c r="AP32" s="174" t="str">
        <f t="shared" si="14"/>
        <v/>
      </c>
      <c r="AQ32" s="183" t="str">
        <f t="shared" ref="AQ32" si="26">IF(OR(AO32="",G32=""),"",AO32-G32)</f>
        <v/>
      </c>
      <c r="AR32" s="91"/>
      <c r="AT32" s="63">
        <f>IF(Dashboard!$C$4="",1,IF($A32=Dashboard!$C$4,1,0))</f>
        <v>0</v>
      </c>
      <c r="AU32" s="63" t="b">
        <f t="shared" si="20"/>
        <v>1</v>
      </c>
      <c r="AV32" s="63">
        <f t="shared" si="0"/>
        <v>1060</v>
      </c>
      <c r="AW32" s="16" t="str">
        <f>IF(
   AND(
      AU32 = Dashboard!$B$8,
      AV32 = Dashboard!$B$10,
      ISODD(ROW())
   ),
   1,
   ""
)</f>
        <v/>
      </c>
    </row>
    <row r="33" spans="1:49" s="19" customFormat="1" ht="13.2" customHeight="1" x14ac:dyDescent="0.3">
      <c r="A33" s="151"/>
      <c r="B33" s="155"/>
      <c r="C33" s="155"/>
      <c r="D33" s="155"/>
      <c r="E33" s="155"/>
      <c r="F33" s="153"/>
      <c r="G33" s="157"/>
      <c r="H33" s="105" t="s">
        <v>29</v>
      </c>
      <c r="I33" s="17"/>
      <c r="J33" s="17"/>
      <c r="K33" s="17"/>
      <c r="L33" s="17"/>
      <c r="M33" s="17"/>
      <c r="N33" s="17"/>
      <c r="O33" s="17"/>
      <c r="P33" s="17"/>
      <c r="Q33" s="17"/>
      <c r="R33" s="17"/>
      <c r="S33" s="102"/>
      <c r="T33" s="170"/>
      <c r="U33" s="105"/>
      <c r="V33" s="17"/>
      <c r="W33" s="17"/>
      <c r="X33" s="17"/>
      <c r="Y33" s="17"/>
      <c r="Z33" s="17"/>
      <c r="AA33" s="17"/>
      <c r="AB33" s="17"/>
      <c r="AC33" s="17"/>
      <c r="AD33" s="17"/>
      <c r="AE33" s="17"/>
      <c r="AF33" s="17"/>
      <c r="AG33" s="17"/>
      <c r="AH33" s="17"/>
      <c r="AI33" s="17"/>
      <c r="AJ33" s="17"/>
      <c r="AK33" s="17"/>
      <c r="AL33" s="17"/>
      <c r="AM33" s="102"/>
      <c r="AN33" s="178"/>
      <c r="AO33" s="155"/>
      <c r="AP33" s="155"/>
      <c r="AQ33" s="184"/>
      <c r="AR33" s="92"/>
      <c r="AT33" s="63">
        <f>IF(Dashboard!$C$4="",1,IF($A33=Dashboard!$C$4,1,0))</f>
        <v>0</v>
      </c>
      <c r="AU33" s="63" t="b">
        <f t="shared" si="20"/>
        <v>0</v>
      </c>
      <c r="AV33" s="63">
        <f t="shared" si="0"/>
        <v>1060</v>
      </c>
      <c r="AW33" s="16" t="str">
        <f>IF(
   AND(
      AU33 = Dashboard!$B$8,
      AV33 = Dashboard!$B$10,
      ISODD(ROW())
   ),
   1,
   ""
)</f>
        <v/>
      </c>
    </row>
    <row r="34" spans="1:49" s="16" customFormat="1" ht="13.2" customHeight="1" x14ac:dyDescent="0.3">
      <c r="A34" s="161"/>
      <c r="B34" s="159"/>
      <c r="C34" s="159"/>
      <c r="D34" s="159"/>
      <c r="E34" s="159"/>
      <c r="F34" s="160"/>
      <c r="G34" s="156"/>
      <c r="H34" s="122" t="s">
        <v>30</v>
      </c>
      <c r="I34" s="14"/>
      <c r="J34" s="14"/>
      <c r="K34" s="14"/>
      <c r="L34" s="14"/>
      <c r="M34" s="14"/>
      <c r="N34" s="14"/>
      <c r="O34" s="14"/>
      <c r="P34" s="14"/>
      <c r="Q34" s="14"/>
      <c r="R34" s="14"/>
      <c r="S34" s="124"/>
      <c r="T34" s="171"/>
      <c r="U34" s="106"/>
      <c r="V34" s="15"/>
      <c r="W34" s="15"/>
      <c r="X34" s="15"/>
      <c r="Y34" s="15"/>
      <c r="Z34" s="15"/>
      <c r="AA34" s="15"/>
      <c r="AB34" s="15"/>
      <c r="AC34" s="15"/>
      <c r="AD34" s="15"/>
      <c r="AE34" s="15"/>
      <c r="AF34" s="15"/>
      <c r="AG34" s="15"/>
      <c r="AH34" s="15"/>
      <c r="AI34" s="15"/>
      <c r="AJ34" s="15"/>
      <c r="AK34" s="15"/>
      <c r="AL34" s="15"/>
      <c r="AM34" s="104"/>
      <c r="AN34" s="177"/>
      <c r="AO34" s="159"/>
      <c r="AP34" s="174" t="str">
        <f t="shared" ref="AP34" si="27">IF(OR(AO34="",T34=""),"",AO34-T34)</f>
        <v/>
      </c>
      <c r="AQ34" s="183" t="str">
        <f t="shared" ref="AQ34" si="28">IF(OR(AO34="",G34=""),"",AO34-G34)</f>
        <v/>
      </c>
      <c r="AR34" s="91"/>
      <c r="AT34" s="63">
        <f>IF(Dashboard!$C$4="",1,IF($A34=Dashboard!$C$4,1,0))</f>
        <v>0</v>
      </c>
      <c r="AU34" s="63" t="b">
        <f t="shared" si="20"/>
        <v>1</v>
      </c>
      <c r="AV34" s="63">
        <f t="shared" si="0"/>
        <v>1060</v>
      </c>
      <c r="AW34" s="16" t="str">
        <f>IF(
   AND(
      AU34 = Dashboard!$B$8,
      AV34 = Dashboard!$B$10,
      ISODD(ROW())
   ),
   1,
   ""
)</f>
        <v/>
      </c>
    </row>
    <row r="35" spans="1:49" s="19" customFormat="1" ht="13.2" customHeight="1" x14ac:dyDescent="0.3">
      <c r="A35" s="151"/>
      <c r="B35" s="155"/>
      <c r="C35" s="155"/>
      <c r="D35" s="155"/>
      <c r="E35" s="155"/>
      <c r="F35" s="153"/>
      <c r="G35" s="157"/>
      <c r="H35" s="105" t="s">
        <v>29</v>
      </c>
      <c r="I35" s="17"/>
      <c r="J35" s="17"/>
      <c r="K35" s="17"/>
      <c r="L35" s="17"/>
      <c r="M35" s="17"/>
      <c r="N35" s="17"/>
      <c r="O35" s="17"/>
      <c r="P35" s="17"/>
      <c r="Q35" s="17"/>
      <c r="R35" s="17"/>
      <c r="S35" s="102"/>
      <c r="T35" s="170"/>
      <c r="U35" s="105"/>
      <c r="V35" s="17"/>
      <c r="W35" s="17"/>
      <c r="X35" s="17"/>
      <c r="Y35" s="17"/>
      <c r="Z35" s="17"/>
      <c r="AA35" s="17"/>
      <c r="AB35" s="17"/>
      <c r="AC35" s="17"/>
      <c r="AD35" s="17"/>
      <c r="AE35" s="17"/>
      <c r="AF35" s="17"/>
      <c r="AG35" s="17"/>
      <c r="AH35" s="17"/>
      <c r="AI35" s="17"/>
      <c r="AJ35" s="17"/>
      <c r="AK35" s="17"/>
      <c r="AL35" s="17"/>
      <c r="AM35" s="102"/>
      <c r="AN35" s="178"/>
      <c r="AO35" s="155"/>
      <c r="AP35" s="155"/>
      <c r="AQ35" s="184"/>
      <c r="AR35" s="92"/>
      <c r="AT35" s="63">
        <f>IF(Dashboard!$C$4="",1,IF($A35=Dashboard!$C$4,1,0))</f>
        <v>0</v>
      </c>
      <c r="AU35" s="63" t="b">
        <f t="shared" si="20"/>
        <v>0</v>
      </c>
      <c r="AV35" s="63">
        <f t="shared" si="0"/>
        <v>1060</v>
      </c>
      <c r="AW35" s="16" t="str">
        <f>IF(
   AND(
      AU35 = Dashboard!$B$8,
      AV35 = Dashboard!$B$10,
      ISODD(ROW())
   ),
   1,
   ""
)</f>
        <v/>
      </c>
    </row>
    <row r="36" spans="1:49" s="16" customFormat="1" x14ac:dyDescent="0.3">
      <c r="A36" s="161"/>
      <c r="B36" s="159"/>
      <c r="C36" s="159"/>
      <c r="D36" s="159"/>
      <c r="E36" s="159"/>
      <c r="F36" s="160"/>
      <c r="G36" s="156"/>
      <c r="H36" s="122" t="s">
        <v>30</v>
      </c>
      <c r="I36" s="14"/>
      <c r="J36" s="14"/>
      <c r="K36" s="14"/>
      <c r="L36" s="14"/>
      <c r="M36" s="14"/>
      <c r="N36" s="14"/>
      <c r="O36" s="14"/>
      <c r="P36" s="14"/>
      <c r="Q36" s="14"/>
      <c r="R36" s="14"/>
      <c r="S36" s="124"/>
      <c r="T36" s="171"/>
      <c r="U36" s="106"/>
      <c r="V36" s="15"/>
      <c r="W36" s="15"/>
      <c r="X36" s="15"/>
      <c r="Y36" s="15"/>
      <c r="Z36" s="15"/>
      <c r="AA36" s="15"/>
      <c r="AB36" s="15"/>
      <c r="AC36" s="15"/>
      <c r="AD36" s="15"/>
      <c r="AE36" s="15"/>
      <c r="AF36" s="15"/>
      <c r="AG36" s="15"/>
      <c r="AH36" s="15"/>
      <c r="AI36" s="15"/>
      <c r="AJ36" s="15"/>
      <c r="AK36" s="15"/>
      <c r="AL36" s="15"/>
      <c r="AM36" s="104"/>
      <c r="AN36" s="177"/>
      <c r="AO36" s="159"/>
      <c r="AP36" s="174" t="str">
        <f t="shared" si="10"/>
        <v/>
      </c>
      <c r="AQ36" s="183" t="str">
        <f t="shared" ref="AQ36" si="29">IF(OR(AO36="",G36=""),"",AO36-G36)</f>
        <v/>
      </c>
      <c r="AR36" s="91"/>
      <c r="AT36" s="63">
        <f>IF(Dashboard!$C$4="",1,IF($A36=Dashboard!$C$4,1,0))</f>
        <v>0</v>
      </c>
      <c r="AU36" s="63" t="b">
        <f t="shared" si="20"/>
        <v>1</v>
      </c>
      <c r="AV36" s="63">
        <f t="shared" si="0"/>
        <v>1060</v>
      </c>
      <c r="AW36" s="16" t="str">
        <f>IF(
   AND(
      AU36 = Dashboard!$B$8,
      AV36 = Dashboard!$B$10,
      ISODD(ROW())
   ),
   1,
   ""
)</f>
        <v/>
      </c>
    </row>
    <row r="37" spans="1:49" s="19" customFormat="1" x14ac:dyDescent="0.3">
      <c r="A37" s="151"/>
      <c r="B37" s="155"/>
      <c r="C37" s="155"/>
      <c r="D37" s="155"/>
      <c r="E37" s="155"/>
      <c r="F37" s="153"/>
      <c r="G37" s="157"/>
      <c r="H37" s="105" t="s">
        <v>29</v>
      </c>
      <c r="I37" s="17"/>
      <c r="J37" s="17"/>
      <c r="K37" s="17"/>
      <c r="L37" s="17"/>
      <c r="M37" s="17"/>
      <c r="N37" s="17"/>
      <c r="O37" s="17"/>
      <c r="P37" s="17"/>
      <c r="Q37" s="17"/>
      <c r="R37" s="17"/>
      <c r="S37" s="102"/>
      <c r="T37" s="170"/>
      <c r="U37" s="105"/>
      <c r="V37" s="17"/>
      <c r="W37" s="17"/>
      <c r="X37" s="17"/>
      <c r="Y37" s="17"/>
      <c r="Z37" s="17"/>
      <c r="AA37" s="17"/>
      <c r="AB37" s="17"/>
      <c r="AC37" s="17"/>
      <c r="AD37" s="17"/>
      <c r="AE37" s="17"/>
      <c r="AF37" s="17"/>
      <c r="AG37" s="17"/>
      <c r="AH37" s="17"/>
      <c r="AI37" s="17"/>
      <c r="AJ37" s="17"/>
      <c r="AK37" s="17"/>
      <c r="AL37" s="17"/>
      <c r="AM37" s="102"/>
      <c r="AN37" s="178"/>
      <c r="AO37" s="155"/>
      <c r="AP37" s="155"/>
      <c r="AQ37" s="184"/>
      <c r="AR37" s="92"/>
      <c r="AT37" s="63">
        <f>IF(Dashboard!$C$4="",1,IF($A37=Dashboard!$C$4,1,0))</f>
        <v>0</v>
      </c>
      <c r="AU37" s="63" t="b">
        <f t="shared" si="20"/>
        <v>0</v>
      </c>
      <c r="AV37" s="63">
        <f t="shared" si="0"/>
        <v>1060</v>
      </c>
      <c r="AW37" s="16" t="str">
        <f>IF(
   AND(
      AU37 = Dashboard!$B$8,
      AV37 = Dashboard!$B$10,
      ISODD(ROW())
   ),
   1,
   ""
)</f>
        <v/>
      </c>
    </row>
    <row r="38" spans="1:49" s="16" customFormat="1" x14ac:dyDescent="0.3">
      <c r="A38" s="161"/>
      <c r="B38" s="159"/>
      <c r="C38" s="159"/>
      <c r="D38" s="159"/>
      <c r="E38" s="159"/>
      <c r="F38" s="160"/>
      <c r="G38" s="156"/>
      <c r="H38" s="122" t="s">
        <v>30</v>
      </c>
      <c r="I38" s="14"/>
      <c r="J38" s="14"/>
      <c r="K38" s="14"/>
      <c r="L38" s="14"/>
      <c r="M38" s="14"/>
      <c r="N38" s="14"/>
      <c r="O38" s="14"/>
      <c r="P38" s="14"/>
      <c r="Q38" s="14"/>
      <c r="R38" s="14"/>
      <c r="S38" s="124"/>
      <c r="T38" s="171"/>
      <c r="U38" s="106"/>
      <c r="V38" s="15"/>
      <c r="W38" s="15"/>
      <c r="X38" s="15"/>
      <c r="Y38" s="15"/>
      <c r="Z38" s="15"/>
      <c r="AA38" s="15"/>
      <c r="AB38" s="15"/>
      <c r="AC38" s="15"/>
      <c r="AD38" s="15"/>
      <c r="AE38" s="15"/>
      <c r="AF38" s="15"/>
      <c r="AG38" s="15"/>
      <c r="AH38" s="15"/>
      <c r="AI38" s="15"/>
      <c r="AJ38" s="15"/>
      <c r="AK38" s="15"/>
      <c r="AL38" s="15"/>
      <c r="AM38" s="104"/>
      <c r="AN38" s="177"/>
      <c r="AO38" s="159"/>
      <c r="AP38" s="174" t="str">
        <f t="shared" si="12"/>
        <v/>
      </c>
      <c r="AQ38" s="183" t="str">
        <f t="shared" ref="AQ38" si="30">IF(OR(AO38="",G38=""),"",AO38-G38)</f>
        <v/>
      </c>
      <c r="AR38" s="91"/>
      <c r="AT38" s="63">
        <f>IF(Dashboard!$C$4="",1,IF($A38=Dashboard!$C$4,1,0))</f>
        <v>0</v>
      </c>
      <c r="AU38" s="63" t="b">
        <f t="shared" si="20"/>
        <v>1</v>
      </c>
      <c r="AV38" s="63">
        <f t="shared" si="0"/>
        <v>1060</v>
      </c>
      <c r="AW38" s="16" t="str">
        <f>IF(
   AND(
      AU38 = Dashboard!$B$8,
      AV38 = Dashboard!$B$10,
      ISODD(ROW())
   ),
   1,
   ""
)</f>
        <v/>
      </c>
    </row>
    <row r="39" spans="1:49" s="19" customFormat="1" x14ac:dyDescent="0.3">
      <c r="A39" s="151"/>
      <c r="B39" s="155"/>
      <c r="C39" s="155"/>
      <c r="D39" s="155"/>
      <c r="E39" s="155"/>
      <c r="F39" s="153"/>
      <c r="G39" s="157"/>
      <c r="H39" s="105" t="s">
        <v>29</v>
      </c>
      <c r="I39" s="17"/>
      <c r="J39" s="17"/>
      <c r="K39" s="17"/>
      <c r="L39" s="17"/>
      <c r="M39" s="17"/>
      <c r="N39" s="17"/>
      <c r="O39" s="17"/>
      <c r="P39" s="17"/>
      <c r="Q39" s="17"/>
      <c r="R39" s="17"/>
      <c r="S39" s="102"/>
      <c r="T39" s="170"/>
      <c r="U39" s="105"/>
      <c r="V39" s="17"/>
      <c r="W39" s="17"/>
      <c r="X39" s="17"/>
      <c r="Y39" s="17"/>
      <c r="Z39" s="17"/>
      <c r="AA39" s="17"/>
      <c r="AB39" s="17"/>
      <c r="AC39" s="17"/>
      <c r="AD39" s="17"/>
      <c r="AE39" s="17"/>
      <c r="AF39" s="17"/>
      <c r="AG39" s="17"/>
      <c r="AH39" s="17"/>
      <c r="AI39" s="17"/>
      <c r="AJ39" s="17"/>
      <c r="AK39" s="17"/>
      <c r="AL39" s="17"/>
      <c r="AM39" s="102"/>
      <c r="AN39" s="178"/>
      <c r="AO39" s="155"/>
      <c r="AP39" s="155"/>
      <c r="AQ39" s="184"/>
      <c r="AR39" s="92"/>
      <c r="AT39" s="63">
        <f>IF(Dashboard!$C$4="",1,IF($A39=Dashboard!$C$4,1,0))</f>
        <v>0</v>
      </c>
      <c r="AU39" s="63" t="b">
        <f t="shared" si="20"/>
        <v>0</v>
      </c>
      <c r="AV39" s="63">
        <f t="shared" si="0"/>
        <v>1060</v>
      </c>
      <c r="AW39" s="16" t="str">
        <f>IF(
   AND(
      AU39 = Dashboard!$B$8,
      AV39 = Dashboard!$B$10,
      ISODD(ROW())
   ),
   1,
   ""
)</f>
        <v/>
      </c>
    </row>
    <row r="40" spans="1:49" s="16" customFormat="1" x14ac:dyDescent="0.3">
      <c r="A40" s="161"/>
      <c r="B40" s="159"/>
      <c r="C40" s="159"/>
      <c r="D40" s="159"/>
      <c r="E40" s="159"/>
      <c r="F40" s="160"/>
      <c r="G40" s="156"/>
      <c r="H40" s="122" t="s">
        <v>30</v>
      </c>
      <c r="I40" s="14"/>
      <c r="J40" s="14"/>
      <c r="K40" s="14"/>
      <c r="L40" s="14"/>
      <c r="M40" s="14"/>
      <c r="N40" s="14"/>
      <c r="O40" s="14"/>
      <c r="P40" s="14"/>
      <c r="Q40" s="14"/>
      <c r="R40" s="14"/>
      <c r="S40" s="124"/>
      <c r="T40" s="171"/>
      <c r="U40" s="106"/>
      <c r="V40" s="15"/>
      <c r="W40" s="15"/>
      <c r="X40" s="15"/>
      <c r="Y40" s="15"/>
      <c r="Z40" s="15"/>
      <c r="AA40" s="15"/>
      <c r="AB40" s="15"/>
      <c r="AC40" s="15"/>
      <c r="AD40" s="15"/>
      <c r="AE40" s="15"/>
      <c r="AF40" s="15"/>
      <c r="AG40" s="15"/>
      <c r="AH40" s="15"/>
      <c r="AI40" s="15"/>
      <c r="AJ40" s="15"/>
      <c r="AK40" s="15"/>
      <c r="AL40" s="15"/>
      <c r="AM40" s="104"/>
      <c r="AN40" s="177"/>
      <c r="AO40" s="159"/>
      <c r="AP40" s="174" t="str">
        <f t="shared" si="14"/>
        <v/>
      </c>
      <c r="AQ40" s="183" t="str">
        <f t="shared" ref="AQ40" si="31">IF(OR(AO40="",G40=""),"",AO40-G40)</f>
        <v/>
      </c>
      <c r="AR40" s="91"/>
      <c r="AT40" s="63">
        <f>IF(Dashboard!$C$4="",1,IF($A40=Dashboard!$C$4,1,0))</f>
        <v>0</v>
      </c>
      <c r="AU40" s="63" t="b">
        <f t="shared" si="20"/>
        <v>1</v>
      </c>
      <c r="AV40" s="63">
        <f t="shared" si="0"/>
        <v>1060</v>
      </c>
      <c r="AW40" s="16" t="str">
        <f>IF(
   AND(
      AU40 = Dashboard!$B$8,
      AV40 = Dashboard!$B$10,
      ISODD(ROW())
   ),
   1,
   ""
)</f>
        <v/>
      </c>
    </row>
    <row r="41" spans="1:49" s="19" customFormat="1" x14ac:dyDescent="0.3">
      <c r="A41" s="151"/>
      <c r="B41" s="155"/>
      <c r="C41" s="155"/>
      <c r="D41" s="155"/>
      <c r="E41" s="155"/>
      <c r="F41" s="153"/>
      <c r="G41" s="157"/>
      <c r="H41" s="105" t="s">
        <v>29</v>
      </c>
      <c r="I41" s="17"/>
      <c r="J41" s="17"/>
      <c r="K41" s="17"/>
      <c r="L41" s="17"/>
      <c r="M41" s="17"/>
      <c r="N41" s="17"/>
      <c r="O41" s="17"/>
      <c r="P41" s="17"/>
      <c r="Q41" s="17"/>
      <c r="R41" s="17"/>
      <c r="S41" s="102"/>
      <c r="T41" s="170"/>
      <c r="U41" s="105"/>
      <c r="V41" s="17"/>
      <c r="W41" s="17"/>
      <c r="X41" s="17"/>
      <c r="Y41" s="17"/>
      <c r="Z41" s="17"/>
      <c r="AA41" s="17"/>
      <c r="AB41" s="17"/>
      <c r="AC41" s="17"/>
      <c r="AD41" s="17"/>
      <c r="AE41" s="17"/>
      <c r="AF41" s="17"/>
      <c r="AG41" s="17"/>
      <c r="AH41" s="17"/>
      <c r="AI41" s="17"/>
      <c r="AJ41" s="17"/>
      <c r="AK41" s="17"/>
      <c r="AL41" s="17"/>
      <c r="AM41" s="102"/>
      <c r="AN41" s="178"/>
      <c r="AO41" s="155"/>
      <c r="AP41" s="155"/>
      <c r="AQ41" s="184"/>
      <c r="AR41" s="92"/>
      <c r="AT41" s="63">
        <f>IF(Dashboard!$C$4="",1,IF($A41=Dashboard!$C$4,1,0))</f>
        <v>0</v>
      </c>
      <c r="AU41" s="63" t="b">
        <f t="shared" si="20"/>
        <v>0</v>
      </c>
      <c r="AV41" s="63">
        <f t="shared" si="0"/>
        <v>1060</v>
      </c>
      <c r="AW41" s="16" t="str">
        <f>IF(
   AND(
      AU41 = Dashboard!$B$8,
      AV41 = Dashboard!$B$10,
      ISODD(ROW())
   ),
   1,
   ""
)</f>
        <v/>
      </c>
    </row>
    <row r="42" spans="1:49" s="16" customFormat="1" x14ac:dyDescent="0.3">
      <c r="A42" s="161"/>
      <c r="B42" s="159"/>
      <c r="C42" s="159"/>
      <c r="D42" s="159"/>
      <c r="E42" s="159"/>
      <c r="F42" s="160"/>
      <c r="G42" s="156"/>
      <c r="H42" s="122" t="s">
        <v>30</v>
      </c>
      <c r="I42" s="14"/>
      <c r="J42" s="14"/>
      <c r="K42" s="14"/>
      <c r="L42" s="14"/>
      <c r="M42" s="14"/>
      <c r="N42" s="14"/>
      <c r="O42" s="14"/>
      <c r="P42" s="14"/>
      <c r="Q42" s="14"/>
      <c r="R42" s="14"/>
      <c r="S42" s="124"/>
      <c r="T42" s="171"/>
      <c r="U42" s="106"/>
      <c r="V42" s="15"/>
      <c r="W42" s="15"/>
      <c r="X42" s="15"/>
      <c r="Y42" s="15"/>
      <c r="Z42" s="15"/>
      <c r="AA42" s="15"/>
      <c r="AB42" s="15"/>
      <c r="AC42" s="15"/>
      <c r="AD42" s="15"/>
      <c r="AE42" s="15"/>
      <c r="AF42" s="15"/>
      <c r="AG42" s="15"/>
      <c r="AH42" s="15"/>
      <c r="AI42" s="15"/>
      <c r="AJ42" s="15"/>
      <c r="AK42" s="15"/>
      <c r="AL42" s="15"/>
      <c r="AM42" s="104"/>
      <c r="AN42" s="177"/>
      <c r="AO42" s="159"/>
      <c r="AP42" s="174" t="str">
        <f t="shared" ref="AP42" si="32">IF(OR(AO42="",T42=""),"",AO42-T42)</f>
        <v/>
      </c>
      <c r="AQ42" s="183" t="str">
        <f t="shared" ref="AQ42" si="33">IF(OR(AO42="",G42=""),"",AO42-G42)</f>
        <v/>
      </c>
      <c r="AR42" s="91"/>
      <c r="AT42" s="63">
        <f>IF(Dashboard!$C$4="",1,IF($A42=Dashboard!$C$4,1,0))</f>
        <v>0</v>
      </c>
      <c r="AU42" s="63" t="b">
        <f t="shared" si="20"/>
        <v>1</v>
      </c>
      <c r="AV42" s="63">
        <f t="shared" si="0"/>
        <v>1060</v>
      </c>
      <c r="AW42" s="16" t="str">
        <f>IF(
   AND(
      AU42 = Dashboard!$B$8,
      AV42 = Dashboard!$B$10,
      ISODD(ROW())
   ),
   1,
   ""
)</f>
        <v/>
      </c>
    </row>
    <row r="43" spans="1:49" s="19" customFormat="1" x14ac:dyDescent="0.3">
      <c r="A43" s="151"/>
      <c r="B43" s="155"/>
      <c r="C43" s="155"/>
      <c r="D43" s="155"/>
      <c r="E43" s="155"/>
      <c r="F43" s="153"/>
      <c r="G43" s="157"/>
      <c r="H43" s="105" t="s">
        <v>29</v>
      </c>
      <c r="I43" s="17"/>
      <c r="J43" s="17"/>
      <c r="K43" s="17"/>
      <c r="L43" s="17"/>
      <c r="M43" s="17"/>
      <c r="N43" s="17"/>
      <c r="O43" s="17"/>
      <c r="P43" s="17"/>
      <c r="Q43" s="17"/>
      <c r="R43" s="17"/>
      <c r="S43" s="102"/>
      <c r="T43" s="170"/>
      <c r="U43" s="105"/>
      <c r="V43" s="17"/>
      <c r="W43" s="17"/>
      <c r="X43" s="17"/>
      <c r="Y43" s="17"/>
      <c r="Z43" s="17"/>
      <c r="AA43" s="17"/>
      <c r="AB43" s="17"/>
      <c r="AC43" s="17"/>
      <c r="AD43" s="17"/>
      <c r="AE43" s="17"/>
      <c r="AF43" s="17"/>
      <c r="AG43" s="17"/>
      <c r="AH43" s="17"/>
      <c r="AI43" s="17"/>
      <c r="AJ43" s="17"/>
      <c r="AK43" s="17"/>
      <c r="AL43" s="17"/>
      <c r="AM43" s="102"/>
      <c r="AN43" s="178"/>
      <c r="AO43" s="155"/>
      <c r="AP43" s="155"/>
      <c r="AQ43" s="184"/>
      <c r="AR43" s="92"/>
      <c r="AT43" s="63">
        <f>IF(Dashboard!$C$4="",1,IF($A43=Dashboard!$C$4,1,0))</f>
        <v>0</v>
      </c>
      <c r="AU43" s="63" t="b">
        <f t="shared" si="20"/>
        <v>0</v>
      </c>
      <c r="AV43" s="63">
        <f t="shared" si="0"/>
        <v>1060</v>
      </c>
      <c r="AW43" s="16" t="str">
        <f>IF(
   AND(
      AU43 = Dashboard!$B$8,
      AV43 = Dashboard!$B$10,
      ISODD(ROW())
   ),
   1,
   ""
)</f>
        <v/>
      </c>
    </row>
    <row r="44" spans="1:49" s="16" customFormat="1" x14ac:dyDescent="0.3">
      <c r="A44" s="161"/>
      <c r="B44" s="159"/>
      <c r="C44" s="159"/>
      <c r="D44" s="159"/>
      <c r="E44" s="159"/>
      <c r="F44" s="160"/>
      <c r="G44" s="156"/>
      <c r="H44" s="122" t="s">
        <v>30</v>
      </c>
      <c r="I44" s="14"/>
      <c r="J44" s="14"/>
      <c r="K44" s="14"/>
      <c r="L44" s="14"/>
      <c r="M44" s="14"/>
      <c r="N44" s="14"/>
      <c r="O44" s="14"/>
      <c r="P44" s="14"/>
      <c r="Q44" s="14"/>
      <c r="R44" s="14"/>
      <c r="S44" s="124"/>
      <c r="T44" s="171"/>
      <c r="U44" s="106"/>
      <c r="V44" s="15"/>
      <c r="W44" s="15"/>
      <c r="X44" s="15"/>
      <c r="Y44" s="15"/>
      <c r="Z44" s="15"/>
      <c r="AA44" s="15"/>
      <c r="AB44" s="15"/>
      <c r="AC44" s="15"/>
      <c r="AD44" s="15"/>
      <c r="AE44" s="15"/>
      <c r="AF44" s="15"/>
      <c r="AG44" s="15"/>
      <c r="AH44" s="15"/>
      <c r="AI44" s="15"/>
      <c r="AJ44" s="15"/>
      <c r="AK44" s="15"/>
      <c r="AL44" s="15"/>
      <c r="AM44" s="104"/>
      <c r="AN44" s="177"/>
      <c r="AO44" s="159"/>
      <c r="AP44" s="174" t="str">
        <f t="shared" si="10"/>
        <v/>
      </c>
      <c r="AQ44" s="183" t="str">
        <f t="shared" ref="AQ44" si="34">IF(OR(AO44="",G44=""),"",AO44-G44)</f>
        <v/>
      </c>
      <c r="AR44" s="91"/>
      <c r="AT44" s="63">
        <f>IF(Dashboard!$C$4="",1,IF($A44=Dashboard!$C$4,1,0))</f>
        <v>0</v>
      </c>
      <c r="AU44" s="63" t="b">
        <f t="shared" si="20"/>
        <v>1</v>
      </c>
      <c r="AV44" s="63">
        <f t="shared" si="0"/>
        <v>1060</v>
      </c>
      <c r="AW44" s="16" t="str">
        <f>IF(
   AND(
      AU44 = Dashboard!$B$8,
      AV44 = Dashboard!$B$10,
      ISODD(ROW())
   ),
   1,
   ""
)</f>
        <v/>
      </c>
    </row>
    <row r="45" spans="1:49" s="19" customFormat="1" x14ac:dyDescent="0.3">
      <c r="A45" s="151"/>
      <c r="B45" s="155"/>
      <c r="C45" s="155"/>
      <c r="D45" s="155"/>
      <c r="E45" s="155"/>
      <c r="F45" s="153"/>
      <c r="G45" s="157"/>
      <c r="H45" s="105" t="s">
        <v>29</v>
      </c>
      <c r="I45" s="17"/>
      <c r="J45" s="17"/>
      <c r="K45" s="17"/>
      <c r="L45" s="17"/>
      <c r="M45" s="17"/>
      <c r="N45" s="17"/>
      <c r="O45" s="17"/>
      <c r="P45" s="17"/>
      <c r="Q45" s="17"/>
      <c r="R45" s="17"/>
      <c r="S45" s="102"/>
      <c r="T45" s="170"/>
      <c r="U45" s="105"/>
      <c r="V45" s="17"/>
      <c r="W45" s="17"/>
      <c r="X45" s="17"/>
      <c r="Y45" s="17"/>
      <c r="Z45" s="17"/>
      <c r="AA45" s="17"/>
      <c r="AB45" s="17"/>
      <c r="AC45" s="17"/>
      <c r="AD45" s="17"/>
      <c r="AE45" s="17"/>
      <c r="AF45" s="17"/>
      <c r="AG45" s="17"/>
      <c r="AH45" s="17"/>
      <c r="AI45" s="17"/>
      <c r="AJ45" s="17"/>
      <c r="AK45" s="17"/>
      <c r="AL45" s="17"/>
      <c r="AM45" s="102"/>
      <c r="AN45" s="178"/>
      <c r="AO45" s="155"/>
      <c r="AP45" s="155"/>
      <c r="AQ45" s="184"/>
      <c r="AR45" s="92"/>
      <c r="AT45" s="63">
        <f>IF(Dashboard!$C$4="",1,IF($A45=Dashboard!$C$4,1,0))</f>
        <v>0</v>
      </c>
      <c r="AU45" s="63" t="b">
        <f t="shared" si="20"/>
        <v>0</v>
      </c>
      <c r="AV45" s="63">
        <f t="shared" si="0"/>
        <v>1060</v>
      </c>
      <c r="AW45" s="16" t="str">
        <f>IF(
   AND(
      AU45 = Dashboard!$B$8,
      AV45 = Dashboard!$B$10,
      ISODD(ROW())
   ),
   1,
   ""
)</f>
        <v/>
      </c>
    </row>
    <row r="46" spans="1:49" s="16" customFormat="1" x14ac:dyDescent="0.3">
      <c r="A46" s="161"/>
      <c r="B46" s="159"/>
      <c r="C46" s="159"/>
      <c r="D46" s="159"/>
      <c r="E46" s="159"/>
      <c r="F46" s="160"/>
      <c r="G46" s="156"/>
      <c r="H46" s="122" t="s">
        <v>30</v>
      </c>
      <c r="I46" s="14"/>
      <c r="J46" s="14"/>
      <c r="K46" s="14"/>
      <c r="L46" s="14"/>
      <c r="M46" s="14"/>
      <c r="N46" s="14"/>
      <c r="O46" s="14"/>
      <c r="P46" s="14"/>
      <c r="Q46" s="14"/>
      <c r="R46" s="14"/>
      <c r="S46" s="124"/>
      <c r="T46" s="171"/>
      <c r="U46" s="106"/>
      <c r="V46" s="15"/>
      <c r="W46" s="15"/>
      <c r="X46" s="15"/>
      <c r="Y46" s="15"/>
      <c r="Z46" s="15"/>
      <c r="AA46" s="15"/>
      <c r="AB46" s="15"/>
      <c r="AC46" s="15"/>
      <c r="AD46" s="15"/>
      <c r="AE46" s="15"/>
      <c r="AF46" s="15"/>
      <c r="AG46" s="15"/>
      <c r="AH46" s="15"/>
      <c r="AI46" s="15"/>
      <c r="AJ46" s="15"/>
      <c r="AK46" s="15"/>
      <c r="AL46" s="15"/>
      <c r="AM46" s="104"/>
      <c r="AN46" s="177"/>
      <c r="AO46" s="159"/>
      <c r="AP46" s="174" t="str">
        <f t="shared" si="12"/>
        <v/>
      </c>
      <c r="AQ46" s="183" t="str">
        <f t="shared" ref="AQ46" si="35">IF(OR(AO46="",G46=""),"",AO46-G46)</f>
        <v/>
      </c>
      <c r="AR46" s="91"/>
      <c r="AT46" s="63">
        <f>IF(Dashboard!$C$4="",1,IF($A46=Dashboard!$C$4,1,0))</f>
        <v>0</v>
      </c>
      <c r="AU46" s="63" t="b">
        <f t="shared" si="20"/>
        <v>1</v>
      </c>
      <c r="AV46" s="63">
        <f t="shared" si="0"/>
        <v>1060</v>
      </c>
      <c r="AW46" s="16" t="str">
        <f>IF(
   AND(
      AU46 = Dashboard!$B$8,
      AV46 = Dashboard!$B$10,
      ISODD(ROW())
   ),
   1,
   ""
)</f>
        <v/>
      </c>
    </row>
    <row r="47" spans="1:49" s="19" customFormat="1" x14ac:dyDescent="0.3">
      <c r="A47" s="151"/>
      <c r="B47" s="155"/>
      <c r="C47" s="155"/>
      <c r="D47" s="155"/>
      <c r="E47" s="155"/>
      <c r="F47" s="153"/>
      <c r="G47" s="157"/>
      <c r="H47" s="105" t="s">
        <v>29</v>
      </c>
      <c r="I47" s="17"/>
      <c r="J47" s="17"/>
      <c r="K47" s="17"/>
      <c r="L47" s="17"/>
      <c r="M47" s="17"/>
      <c r="N47" s="17"/>
      <c r="O47" s="17"/>
      <c r="P47" s="17"/>
      <c r="Q47" s="17"/>
      <c r="R47" s="17"/>
      <c r="S47" s="102"/>
      <c r="T47" s="170"/>
      <c r="U47" s="105"/>
      <c r="V47" s="17"/>
      <c r="W47" s="17"/>
      <c r="X47" s="17"/>
      <c r="Y47" s="17"/>
      <c r="Z47" s="17"/>
      <c r="AA47" s="17"/>
      <c r="AB47" s="17"/>
      <c r="AC47" s="17"/>
      <c r="AD47" s="17"/>
      <c r="AE47" s="17"/>
      <c r="AF47" s="17"/>
      <c r="AG47" s="17"/>
      <c r="AH47" s="17"/>
      <c r="AI47" s="17"/>
      <c r="AJ47" s="17"/>
      <c r="AK47" s="17"/>
      <c r="AL47" s="17"/>
      <c r="AM47" s="102"/>
      <c r="AN47" s="178"/>
      <c r="AO47" s="155"/>
      <c r="AP47" s="155"/>
      <c r="AQ47" s="184"/>
      <c r="AR47" s="92"/>
      <c r="AT47" s="63">
        <f>IF(Dashboard!$C$4="",1,IF($A47=Dashboard!$C$4,1,0))</f>
        <v>0</v>
      </c>
      <c r="AU47" s="63" t="b">
        <f t="shared" si="20"/>
        <v>0</v>
      </c>
      <c r="AV47" s="63">
        <f t="shared" si="0"/>
        <v>1060</v>
      </c>
      <c r="AW47" s="16" t="str">
        <f>IF(
   AND(
      AU47 = Dashboard!$B$8,
      AV47 = Dashboard!$B$10,
      ISODD(ROW())
   ),
   1,
   ""
)</f>
        <v/>
      </c>
    </row>
    <row r="48" spans="1:49" s="16" customFormat="1" x14ac:dyDescent="0.3">
      <c r="A48" s="161"/>
      <c r="B48" s="159"/>
      <c r="C48" s="159"/>
      <c r="D48" s="159"/>
      <c r="E48" s="159"/>
      <c r="F48" s="160"/>
      <c r="G48" s="156"/>
      <c r="H48" s="122" t="s">
        <v>30</v>
      </c>
      <c r="I48" s="14"/>
      <c r="J48" s="14"/>
      <c r="K48" s="14"/>
      <c r="L48" s="14"/>
      <c r="M48" s="14"/>
      <c r="N48" s="14"/>
      <c r="O48" s="14"/>
      <c r="P48" s="14"/>
      <c r="Q48" s="14"/>
      <c r="R48" s="14"/>
      <c r="S48" s="124"/>
      <c r="T48" s="171"/>
      <c r="U48" s="106"/>
      <c r="V48" s="15"/>
      <c r="W48" s="15"/>
      <c r="X48" s="15"/>
      <c r="Y48" s="15"/>
      <c r="Z48" s="15"/>
      <c r="AA48" s="15"/>
      <c r="AB48" s="15"/>
      <c r="AC48" s="15"/>
      <c r="AD48" s="15"/>
      <c r="AE48" s="15"/>
      <c r="AF48" s="15"/>
      <c r="AG48" s="15"/>
      <c r="AH48" s="15"/>
      <c r="AI48" s="15"/>
      <c r="AJ48" s="15"/>
      <c r="AK48" s="15"/>
      <c r="AL48" s="15"/>
      <c r="AM48" s="104"/>
      <c r="AN48" s="177"/>
      <c r="AO48" s="159"/>
      <c r="AP48" s="174" t="str">
        <f t="shared" si="14"/>
        <v/>
      </c>
      <c r="AQ48" s="183" t="str">
        <f t="shared" ref="AQ48" si="36">IF(OR(AO48="",G48=""),"",AO48-G48)</f>
        <v/>
      </c>
      <c r="AR48" s="91"/>
      <c r="AT48" s="63">
        <f>IF(Dashboard!$C$4="",1,IF($A48=Dashboard!$C$4,1,0))</f>
        <v>0</v>
      </c>
      <c r="AU48" s="63" t="b">
        <f t="shared" si="20"/>
        <v>1</v>
      </c>
      <c r="AV48" s="63">
        <f t="shared" si="0"/>
        <v>1060</v>
      </c>
      <c r="AW48" s="16" t="str">
        <f>IF(
   AND(
      AU48 = Dashboard!$B$8,
      AV48 = Dashboard!$B$10,
      ISODD(ROW())
   ),
   1,
   ""
)</f>
        <v/>
      </c>
    </row>
    <row r="49" spans="1:49" s="19" customFormat="1" x14ac:dyDescent="0.3">
      <c r="A49" s="151"/>
      <c r="B49" s="155"/>
      <c r="C49" s="155"/>
      <c r="D49" s="155"/>
      <c r="E49" s="155"/>
      <c r="F49" s="153"/>
      <c r="G49" s="157"/>
      <c r="H49" s="105" t="s">
        <v>29</v>
      </c>
      <c r="I49" s="17"/>
      <c r="J49" s="17"/>
      <c r="K49" s="17"/>
      <c r="L49" s="17"/>
      <c r="M49" s="17"/>
      <c r="N49" s="17"/>
      <c r="O49" s="17"/>
      <c r="P49" s="17"/>
      <c r="Q49" s="17"/>
      <c r="R49" s="17"/>
      <c r="S49" s="102"/>
      <c r="T49" s="170"/>
      <c r="U49" s="105"/>
      <c r="V49" s="17"/>
      <c r="W49" s="17"/>
      <c r="X49" s="17"/>
      <c r="Y49" s="17"/>
      <c r="Z49" s="17"/>
      <c r="AA49" s="17"/>
      <c r="AB49" s="17"/>
      <c r="AC49" s="17"/>
      <c r="AD49" s="17"/>
      <c r="AE49" s="17"/>
      <c r="AF49" s="17"/>
      <c r="AG49" s="17"/>
      <c r="AH49" s="17"/>
      <c r="AI49" s="17"/>
      <c r="AJ49" s="17"/>
      <c r="AK49" s="17"/>
      <c r="AL49" s="17"/>
      <c r="AM49" s="102"/>
      <c r="AN49" s="178"/>
      <c r="AO49" s="155"/>
      <c r="AP49" s="155"/>
      <c r="AQ49" s="184"/>
      <c r="AR49" s="92"/>
      <c r="AT49" s="63">
        <f>IF(Dashboard!$C$4="",1,IF($A49=Dashboard!$C$4,1,0))</f>
        <v>0</v>
      </c>
      <c r="AU49" s="63" t="b">
        <f t="shared" si="20"/>
        <v>0</v>
      </c>
      <c r="AV49" s="63">
        <f t="shared" si="0"/>
        <v>1060</v>
      </c>
      <c r="AW49" s="16" t="str">
        <f>IF(
   AND(
      AU49 = Dashboard!$B$8,
      AV49 = Dashboard!$B$10,
      ISODD(ROW())
   ),
   1,
   ""
)</f>
        <v/>
      </c>
    </row>
    <row r="50" spans="1:49" s="16" customFormat="1" x14ac:dyDescent="0.3">
      <c r="A50" s="161"/>
      <c r="B50" s="159"/>
      <c r="C50" s="159"/>
      <c r="D50" s="159"/>
      <c r="E50" s="159"/>
      <c r="F50" s="160"/>
      <c r="G50" s="156"/>
      <c r="H50" s="122" t="s">
        <v>30</v>
      </c>
      <c r="I50" s="14"/>
      <c r="J50" s="14"/>
      <c r="K50" s="14"/>
      <c r="L50" s="14"/>
      <c r="M50" s="14"/>
      <c r="N50" s="14"/>
      <c r="O50" s="14"/>
      <c r="P50" s="14"/>
      <c r="Q50" s="14"/>
      <c r="R50" s="14"/>
      <c r="S50" s="124"/>
      <c r="T50" s="171"/>
      <c r="U50" s="106"/>
      <c r="V50" s="15"/>
      <c r="W50" s="15"/>
      <c r="X50" s="15"/>
      <c r="Y50" s="15"/>
      <c r="Z50" s="15"/>
      <c r="AA50" s="15"/>
      <c r="AB50" s="15"/>
      <c r="AC50" s="15"/>
      <c r="AD50" s="15"/>
      <c r="AE50" s="15"/>
      <c r="AF50" s="15"/>
      <c r="AG50" s="15"/>
      <c r="AH50" s="15"/>
      <c r="AI50" s="15"/>
      <c r="AJ50" s="15"/>
      <c r="AK50" s="15"/>
      <c r="AL50" s="15"/>
      <c r="AM50" s="104"/>
      <c r="AN50" s="177"/>
      <c r="AO50" s="159"/>
      <c r="AP50" s="174" t="str">
        <f t="shared" ref="AP50" si="37">IF(OR(AO50="",T50=""),"",AO50-T50)</f>
        <v/>
      </c>
      <c r="AQ50" s="183" t="str">
        <f t="shared" ref="AQ50" si="38">IF(OR(AO50="",G50=""),"",AO50-G50)</f>
        <v/>
      </c>
      <c r="AR50" s="91"/>
      <c r="AT50" s="63">
        <f>IF(Dashboard!$C$4="",1,IF($A50=Dashboard!$C$4,1,0))</f>
        <v>0</v>
      </c>
      <c r="AU50" s="63" t="b">
        <f t="shared" si="20"/>
        <v>1</v>
      </c>
      <c r="AV50" s="63">
        <f t="shared" si="0"/>
        <v>1060</v>
      </c>
      <c r="AW50" s="16" t="str">
        <f>IF(
   AND(
      AU50 = Dashboard!$B$8,
      AV50 = Dashboard!$B$10,
      ISODD(ROW())
   ),
   1,
   ""
)</f>
        <v/>
      </c>
    </row>
    <row r="51" spans="1:49" s="19" customFormat="1" x14ac:dyDescent="0.3">
      <c r="A51" s="151"/>
      <c r="B51" s="155"/>
      <c r="C51" s="155"/>
      <c r="D51" s="155"/>
      <c r="E51" s="155"/>
      <c r="F51" s="153"/>
      <c r="G51" s="157"/>
      <c r="H51" s="105" t="s">
        <v>29</v>
      </c>
      <c r="I51" s="17"/>
      <c r="J51" s="17"/>
      <c r="K51" s="17"/>
      <c r="L51" s="17"/>
      <c r="M51" s="17"/>
      <c r="N51" s="17"/>
      <c r="O51" s="17"/>
      <c r="P51" s="17"/>
      <c r="Q51" s="17"/>
      <c r="R51" s="17"/>
      <c r="S51" s="102"/>
      <c r="T51" s="170"/>
      <c r="U51" s="105"/>
      <c r="V51" s="17"/>
      <c r="W51" s="17"/>
      <c r="X51" s="17"/>
      <c r="Y51" s="17"/>
      <c r="Z51" s="17"/>
      <c r="AA51" s="17"/>
      <c r="AB51" s="17"/>
      <c r="AC51" s="17"/>
      <c r="AD51" s="17"/>
      <c r="AE51" s="17"/>
      <c r="AF51" s="17"/>
      <c r="AG51" s="17"/>
      <c r="AH51" s="17"/>
      <c r="AI51" s="17"/>
      <c r="AJ51" s="17"/>
      <c r="AK51" s="17"/>
      <c r="AL51" s="17"/>
      <c r="AM51" s="102"/>
      <c r="AN51" s="178"/>
      <c r="AO51" s="155"/>
      <c r="AP51" s="155"/>
      <c r="AQ51" s="184"/>
      <c r="AR51" s="92"/>
      <c r="AT51" s="63">
        <f>IF(Dashboard!$C$4="",1,IF($A51=Dashboard!$C$4,1,0))</f>
        <v>0</v>
      </c>
      <c r="AU51" s="63" t="b">
        <f t="shared" si="20"/>
        <v>0</v>
      </c>
      <c r="AV51" s="63">
        <f t="shared" si="0"/>
        <v>1060</v>
      </c>
      <c r="AW51" s="16" t="str">
        <f>IF(
   AND(
      AU51 = Dashboard!$B$8,
      AV51 = Dashboard!$B$10,
      ISODD(ROW())
   ),
   1,
   ""
)</f>
        <v/>
      </c>
    </row>
    <row r="52" spans="1:49" s="16" customFormat="1" x14ac:dyDescent="0.3">
      <c r="A52" s="161"/>
      <c r="B52" s="159"/>
      <c r="C52" s="159"/>
      <c r="D52" s="159"/>
      <c r="E52" s="159"/>
      <c r="F52" s="160"/>
      <c r="G52" s="156"/>
      <c r="H52" s="122" t="s">
        <v>30</v>
      </c>
      <c r="I52" s="14"/>
      <c r="J52" s="14"/>
      <c r="K52" s="14"/>
      <c r="L52" s="14"/>
      <c r="M52" s="14"/>
      <c r="N52" s="14"/>
      <c r="O52" s="14"/>
      <c r="P52" s="14"/>
      <c r="Q52" s="14"/>
      <c r="R52" s="14"/>
      <c r="S52" s="124"/>
      <c r="T52" s="171"/>
      <c r="U52" s="106"/>
      <c r="V52" s="15"/>
      <c r="W52" s="15"/>
      <c r="X52" s="15"/>
      <c r="Y52" s="15"/>
      <c r="Z52" s="15"/>
      <c r="AA52" s="15"/>
      <c r="AB52" s="15"/>
      <c r="AC52" s="15"/>
      <c r="AD52" s="15"/>
      <c r="AE52" s="15"/>
      <c r="AF52" s="15"/>
      <c r="AG52" s="15"/>
      <c r="AH52" s="15"/>
      <c r="AI52" s="15"/>
      <c r="AJ52" s="15"/>
      <c r="AK52" s="15"/>
      <c r="AL52" s="15"/>
      <c r="AM52" s="104"/>
      <c r="AN52" s="177"/>
      <c r="AO52" s="159"/>
      <c r="AP52" s="174" t="str">
        <f t="shared" si="10"/>
        <v/>
      </c>
      <c r="AQ52" s="183" t="str">
        <f t="shared" ref="AQ52" si="39">IF(OR(AO52="",G52=""),"",AO52-G52)</f>
        <v/>
      </c>
      <c r="AR52" s="91"/>
      <c r="AT52" s="63">
        <f>IF(Dashboard!$C$4="",1,IF($A52=Dashboard!$C$4,1,0))</f>
        <v>0</v>
      </c>
      <c r="AU52" s="63" t="b">
        <f t="shared" si="20"/>
        <v>1</v>
      </c>
      <c r="AV52" s="63">
        <f t="shared" si="0"/>
        <v>1060</v>
      </c>
      <c r="AW52" s="16" t="str">
        <f>IF(
   AND(
      AU52 = Dashboard!$B$8,
      AV52 = Dashboard!$B$10,
      ISODD(ROW())
   ),
   1,
   ""
)</f>
        <v/>
      </c>
    </row>
    <row r="53" spans="1:49" s="9" customFormat="1" x14ac:dyDescent="0.3">
      <c r="A53" s="151"/>
      <c r="B53" s="155"/>
      <c r="C53" s="155"/>
      <c r="D53" s="155"/>
      <c r="E53" s="155"/>
      <c r="F53" s="153"/>
      <c r="G53" s="157"/>
      <c r="H53" s="105" t="s">
        <v>29</v>
      </c>
      <c r="I53" s="20"/>
      <c r="J53" s="20"/>
      <c r="K53" s="20"/>
      <c r="L53" s="20"/>
      <c r="M53" s="20"/>
      <c r="N53" s="20"/>
      <c r="O53" s="20"/>
      <c r="P53" s="20"/>
      <c r="Q53" s="20"/>
      <c r="R53" s="20"/>
      <c r="S53" s="108"/>
      <c r="T53" s="170"/>
      <c r="U53" s="107"/>
      <c r="V53" s="20"/>
      <c r="W53" s="20"/>
      <c r="X53" s="20"/>
      <c r="Y53" s="20"/>
      <c r="Z53" s="20"/>
      <c r="AA53" s="20"/>
      <c r="AB53" s="20"/>
      <c r="AC53" s="20"/>
      <c r="AD53" s="20"/>
      <c r="AE53" s="20"/>
      <c r="AF53" s="20"/>
      <c r="AG53" s="20"/>
      <c r="AH53" s="20"/>
      <c r="AI53" s="20"/>
      <c r="AJ53" s="20"/>
      <c r="AK53" s="20"/>
      <c r="AL53" s="20"/>
      <c r="AM53" s="108"/>
      <c r="AN53" s="178"/>
      <c r="AO53" s="155"/>
      <c r="AP53" s="155"/>
      <c r="AQ53" s="184"/>
      <c r="AR53" s="93"/>
      <c r="AT53" s="63">
        <f>IF(Dashboard!$C$4="",1,IF($A53=Dashboard!$C$4,1,0))</f>
        <v>0</v>
      </c>
      <c r="AU53" s="63" t="b">
        <f t="shared" si="20"/>
        <v>0</v>
      </c>
      <c r="AV53" s="63">
        <f t="shared" si="0"/>
        <v>1060</v>
      </c>
      <c r="AW53" s="16" t="str">
        <f>IF(
   AND(
      AU53 = Dashboard!$B$8,
      AV53 = Dashboard!$B$10,
      ISODD(ROW())
   ),
   1,
   ""
)</f>
        <v/>
      </c>
    </row>
    <row r="54" spans="1:49" s="16" customFormat="1" ht="14.4" customHeight="1" x14ac:dyDescent="0.3">
      <c r="A54" s="161"/>
      <c r="B54" s="159"/>
      <c r="C54" s="159"/>
      <c r="D54" s="159"/>
      <c r="E54" s="159"/>
      <c r="F54" s="160"/>
      <c r="G54" s="156"/>
      <c r="H54" s="122" t="s">
        <v>30</v>
      </c>
      <c r="I54" s="14"/>
      <c r="J54" s="14"/>
      <c r="K54" s="14"/>
      <c r="L54" s="14"/>
      <c r="M54" s="14"/>
      <c r="N54" s="14"/>
      <c r="O54" s="14"/>
      <c r="P54" s="14"/>
      <c r="Q54" s="14"/>
      <c r="R54" s="14"/>
      <c r="S54" s="124"/>
      <c r="T54" s="171"/>
      <c r="U54" s="106"/>
      <c r="V54" s="15"/>
      <c r="W54" s="15"/>
      <c r="X54" s="15"/>
      <c r="Y54" s="15"/>
      <c r="Z54" s="15"/>
      <c r="AA54" s="15"/>
      <c r="AB54" s="15"/>
      <c r="AC54" s="15"/>
      <c r="AD54" s="15"/>
      <c r="AE54" s="15"/>
      <c r="AF54" s="15"/>
      <c r="AG54" s="15"/>
      <c r="AH54" s="15"/>
      <c r="AI54" s="15"/>
      <c r="AJ54" s="15"/>
      <c r="AK54" s="15"/>
      <c r="AL54" s="15"/>
      <c r="AM54" s="104"/>
      <c r="AN54" s="177"/>
      <c r="AO54" s="159"/>
      <c r="AP54" s="174" t="str">
        <f t="shared" si="12"/>
        <v/>
      </c>
      <c r="AQ54" s="183" t="str">
        <f t="shared" ref="AQ54" si="40">IF(OR(AO54="",G54=""),"",AO54-G54)</f>
        <v/>
      </c>
      <c r="AR54" s="91"/>
      <c r="AT54" s="63">
        <f>IF(Dashboard!$C$4="",1,IF($A54=Dashboard!$C$4,1,0))</f>
        <v>0</v>
      </c>
      <c r="AU54" s="63" t="b">
        <f t="shared" si="20"/>
        <v>1</v>
      </c>
      <c r="AV54" s="63">
        <f t="shared" si="0"/>
        <v>1060</v>
      </c>
      <c r="AW54" s="16" t="str">
        <f>IF(
   AND(
      AU54 = Dashboard!$B$8,
      AV54 = Dashboard!$B$10,
      ISODD(ROW())
   ),
   1,
   ""
)</f>
        <v/>
      </c>
    </row>
    <row r="55" spans="1:49" s="19" customFormat="1" ht="14.4" customHeight="1" x14ac:dyDescent="0.3">
      <c r="A55" s="151"/>
      <c r="B55" s="155"/>
      <c r="C55" s="155"/>
      <c r="D55" s="155"/>
      <c r="E55" s="155"/>
      <c r="F55" s="153"/>
      <c r="G55" s="157"/>
      <c r="H55" s="105" t="s">
        <v>29</v>
      </c>
      <c r="I55" s="17"/>
      <c r="J55" s="17"/>
      <c r="K55" s="17"/>
      <c r="L55" s="17"/>
      <c r="M55" s="17"/>
      <c r="N55" s="17"/>
      <c r="O55" s="17"/>
      <c r="P55" s="17"/>
      <c r="Q55" s="17"/>
      <c r="R55" s="17"/>
      <c r="S55" s="102"/>
      <c r="T55" s="170"/>
      <c r="U55" s="105"/>
      <c r="V55" s="17"/>
      <c r="W55" s="17"/>
      <c r="X55" s="17"/>
      <c r="Y55" s="17"/>
      <c r="Z55" s="17"/>
      <c r="AA55" s="17"/>
      <c r="AB55" s="17"/>
      <c r="AC55" s="17"/>
      <c r="AD55" s="17"/>
      <c r="AE55" s="17"/>
      <c r="AF55" s="17"/>
      <c r="AG55" s="17"/>
      <c r="AH55" s="17"/>
      <c r="AI55" s="17"/>
      <c r="AJ55" s="17"/>
      <c r="AK55" s="17"/>
      <c r="AL55" s="17"/>
      <c r="AM55" s="102"/>
      <c r="AN55" s="178"/>
      <c r="AO55" s="155"/>
      <c r="AP55" s="155"/>
      <c r="AQ55" s="184"/>
      <c r="AR55" s="92"/>
      <c r="AT55" s="63">
        <f>IF(Dashboard!$C$4="",1,IF($A55=Dashboard!$C$4,1,0))</f>
        <v>0</v>
      </c>
      <c r="AU55" s="63" t="b">
        <f t="shared" si="20"/>
        <v>0</v>
      </c>
      <c r="AV55" s="63">
        <f t="shared" si="0"/>
        <v>1060</v>
      </c>
      <c r="AW55" s="16" t="str">
        <f>IF(
   AND(
      AU55 = Dashboard!$B$8,
      AV55 = Dashboard!$B$10,
      ISODD(ROW())
   ),
   1,
   ""
)</f>
        <v/>
      </c>
    </row>
    <row r="56" spans="1:49" s="16" customFormat="1" ht="14.4" customHeight="1" x14ac:dyDescent="0.3">
      <c r="A56" s="161"/>
      <c r="B56" s="159"/>
      <c r="C56" s="159"/>
      <c r="D56" s="159"/>
      <c r="E56" s="159"/>
      <c r="F56" s="160"/>
      <c r="G56" s="156"/>
      <c r="H56" s="122" t="s">
        <v>30</v>
      </c>
      <c r="I56" s="14"/>
      <c r="J56" s="14"/>
      <c r="K56" s="14"/>
      <c r="L56" s="14"/>
      <c r="M56" s="14"/>
      <c r="N56" s="14"/>
      <c r="O56" s="14"/>
      <c r="P56" s="14"/>
      <c r="Q56" s="14"/>
      <c r="R56" s="14"/>
      <c r="S56" s="124"/>
      <c r="T56" s="171"/>
      <c r="U56" s="106"/>
      <c r="V56" s="15"/>
      <c r="W56" s="15"/>
      <c r="X56" s="15"/>
      <c r="Y56" s="15"/>
      <c r="Z56" s="15"/>
      <c r="AA56" s="15"/>
      <c r="AB56" s="15"/>
      <c r="AC56" s="15"/>
      <c r="AD56" s="15"/>
      <c r="AE56" s="15"/>
      <c r="AF56" s="15"/>
      <c r="AG56" s="15"/>
      <c r="AH56" s="15"/>
      <c r="AI56" s="15"/>
      <c r="AJ56" s="15"/>
      <c r="AK56" s="15"/>
      <c r="AL56" s="15"/>
      <c r="AM56" s="104"/>
      <c r="AN56" s="177"/>
      <c r="AO56" s="159"/>
      <c r="AP56" s="174" t="str">
        <f t="shared" si="14"/>
        <v/>
      </c>
      <c r="AQ56" s="183" t="str">
        <f t="shared" ref="AQ56" si="41">IF(OR(AO56="",G56=""),"",AO56-G56)</f>
        <v/>
      </c>
      <c r="AR56" s="91"/>
      <c r="AT56" s="63">
        <f>IF(Dashboard!$C$4="",1,IF($A56=Dashboard!$C$4,1,0))</f>
        <v>0</v>
      </c>
      <c r="AU56" s="63" t="b">
        <f t="shared" si="20"/>
        <v>1</v>
      </c>
      <c r="AV56" s="63">
        <f t="shared" si="0"/>
        <v>1060</v>
      </c>
      <c r="AW56" s="16" t="str">
        <f>IF(
   AND(
      AU56 = Dashboard!$B$8,
      AV56 = Dashboard!$B$10,
      ISODD(ROW())
   ),
   1,
   ""
)</f>
        <v/>
      </c>
    </row>
    <row r="57" spans="1:49" s="19" customFormat="1" ht="14.4" customHeight="1" x14ac:dyDescent="0.3">
      <c r="A57" s="151"/>
      <c r="B57" s="155"/>
      <c r="C57" s="155"/>
      <c r="D57" s="155"/>
      <c r="E57" s="155"/>
      <c r="F57" s="153"/>
      <c r="G57" s="157"/>
      <c r="H57" s="105" t="s">
        <v>29</v>
      </c>
      <c r="I57" s="17"/>
      <c r="J57" s="17"/>
      <c r="K57" s="17"/>
      <c r="L57" s="17"/>
      <c r="M57" s="17"/>
      <c r="N57" s="17"/>
      <c r="O57" s="17"/>
      <c r="P57" s="17"/>
      <c r="Q57" s="17"/>
      <c r="R57" s="17"/>
      <c r="S57" s="102"/>
      <c r="T57" s="170"/>
      <c r="U57" s="105"/>
      <c r="V57" s="17"/>
      <c r="W57" s="17"/>
      <c r="X57" s="17"/>
      <c r="Y57" s="17"/>
      <c r="Z57" s="17"/>
      <c r="AA57" s="17"/>
      <c r="AB57" s="17"/>
      <c r="AC57" s="17"/>
      <c r="AD57" s="17"/>
      <c r="AE57" s="17"/>
      <c r="AF57" s="17"/>
      <c r="AG57" s="17"/>
      <c r="AH57" s="17"/>
      <c r="AI57" s="17"/>
      <c r="AJ57" s="17"/>
      <c r="AK57" s="17"/>
      <c r="AL57" s="17"/>
      <c r="AM57" s="102"/>
      <c r="AN57" s="178"/>
      <c r="AO57" s="155"/>
      <c r="AP57" s="155"/>
      <c r="AQ57" s="184"/>
      <c r="AR57" s="92"/>
      <c r="AT57" s="63">
        <f>IF(Dashboard!$C$4="",1,IF($A57=Dashboard!$C$4,1,0))</f>
        <v>0</v>
      </c>
      <c r="AU57" s="63" t="b">
        <f t="shared" si="20"/>
        <v>0</v>
      </c>
      <c r="AV57" s="63">
        <f t="shared" si="0"/>
        <v>1060</v>
      </c>
      <c r="AW57" s="16" t="str">
        <f>IF(
   AND(
      AU57 = Dashboard!$B$8,
      AV57 = Dashboard!$B$10,
      ISODD(ROW())
   ),
   1,
   ""
)</f>
        <v/>
      </c>
    </row>
    <row r="58" spans="1:49" s="16" customFormat="1" ht="14.4" customHeight="1" x14ac:dyDescent="0.3">
      <c r="A58" s="161"/>
      <c r="B58" s="159"/>
      <c r="C58" s="159"/>
      <c r="D58" s="159"/>
      <c r="E58" s="159"/>
      <c r="F58" s="160"/>
      <c r="G58" s="156"/>
      <c r="H58" s="122" t="s">
        <v>30</v>
      </c>
      <c r="I58" s="14"/>
      <c r="J58" s="14"/>
      <c r="K58" s="14"/>
      <c r="L58" s="14"/>
      <c r="M58" s="14"/>
      <c r="N58" s="14"/>
      <c r="O58" s="14"/>
      <c r="P58" s="14"/>
      <c r="Q58" s="14"/>
      <c r="R58" s="14"/>
      <c r="S58" s="124"/>
      <c r="T58" s="171"/>
      <c r="U58" s="106"/>
      <c r="V58" s="15"/>
      <c r="W58" s="15"/>
      <c r="X58" s="15"/>
      <c r="Y58" s="15"/>
      <c r="Z58" s="15"/>
      <c r="AA58" s="15"/>
      <c r="AB58" s="15"/>
      <c r="AC58" s="15"/>
      <c r="AD58" s="15"/>
      <c r="AE58" s="15"/>
      <c r="AF58" s="15"/>
      <c r="AG58" s="15"/>
      <c r="AH58" s="15"/>
      <c r="AI58" s="15"/>
      <c r="AJ58" s="15"/>
      <c r="AK58" s="15"/>
      <c r="AL58" s="15"/>
      <c r="AM58" s="104"/>
      <c r="AN58" s="177"/>
      <c r="AO58" s="159"/>
      <c r="AP58" s="174" t="str">
        <f t="shared" ref="AP58" si="42">IF(OR(AO58="",T58=""),"",AO58-T58)</f>
        <v/>
      </c>
      <c r="AQ58" s="183" t="str">
        <f t="shared" ref="AQ58" si="43">IF(OR(AO58="",G58=""),"",AO58-G58)</f>
        <v/>
      </c>
      <c r="AR58" s="91"/>
      <c r="AT58" s="63">
        <f>IF(Dashboard!$C$4="",1,IF($A58=Dashboard!$C$4,1,0))</f>
        <v>0</v>
      </c>
      <c r="AU58" s="63" t="b">
        <f t="shared" si="20"/>
        <v>1</v>
      </c>
      <c r="AV58" s="63">
        <f t="shared" si="0"/>
        <v>1060</v>
      </c>
      <c r="AW58" s="16" t="str">
        <f>IF(
   AND(
      AU58 = Dashboard!$B$8,
      AV58 = Dashboard!$B$10,
      ISODD(ROW())
   ),
   1,
   ""
)</f>
        <v/>
      </c>
    </row>
    <row r="59" spans="1:49" s="19" customFormat="1" ht="14.4" customHeight="1" x14ac:dyDescent="0.3">
      <c r="A59" s="151"/>
      <c r="B59" s="155"/>
      <c r="C59" s="155"/>
      <c r="D59" s="155"/>
      <c r="E59" s="155"/>
      <c r="F59" s="153"/>
      <c r="G59" s="157"/>
      <c r="H59" s="105" t="s">
        <v>29</v>
      </c>
      <c r="I59" s="17"/>
      <c r="J59" s="17"/>
      <c r="K59" s="17"/>
      <c r="L59" s="17"/>
      <c r="M59" s="17"/>
      <c r="N59" s="17"/>
      <c r="O59" s="17"/>
      <c r="P59" s="17"/>
      <c r="Q59" s="17"/>
      <c r="R59" s="17"/>
      <c r="S59" s="102"/>
      <c r="T59" s="170"/>
      <c r="U59" s="105"/>
      <c r="V59" s="17"/>
      <c r="W59" s="17"/>
      <c r="X59" s="17"/>
      <c r="Y59" s="17"/>
      <c r="Z59" s="17"/>
      <c r="AA59" s="17"/>
      <c r="AB59" s="17"/>
      <c r="AC59" s="17"/>
      <c r="AD59" s="17"/>
      <c r="AE59" s="17"/>
      <c r="AF59" s="17"/>
      <c r="AG59" s="17"/>
      <c r="AH59" s="17"/>
      <c r="AI59" s="17"/>
      <c r="AJ59" s="17"/>
      <c r="AK59" s="17"/>
      <c r="AL59" s="17"/>
      <c r="AM59" s="102"/>
      <c r="AN59" s="178"/>
      <c r="AO59" s="155"/>
      <c r="AP59" s="155"/>
      <c r="AQ59" s="184"/>
      <c r="AR59" s="92"/>
      <c r="AT59" s="63">
        <f>IF(Dashboard!$C$4="",1,IF($A59=Dashboard!$C$4,1,0))</f>
        <v>0</v>
      </c>
      <c r="AU59" s="63" t="b">
        <f t="shared" si="20"/>
        <v>0</v>
      </c>
      <c r="AV59" s="63">
        <f t="shared" si="0"/>
        <v>1060</v>
      </c>
      <c r="AW59" s="16" t="str">
        <f>IF(
   AND(
      AU59 = Dashboard!$B$8,
      AV59 = Dashboard!$B$10,
      ISODD(ROW())
   ),
   1,
   ""
)</f>
        <v/>
      </c>
    </row>
    <row r="60" spans="1:49" s="16" customFormat="1" ht="14.4" customHeight="1" x14ac:dyDescent="0.3">
      <c r="A60" s="161"/>
      <c r="B60" s="159"/>
      <c r="C60" s="159"/>
      <c r="D60" s="159"/>
      <c r="E60" s="159"/>
      <c r="F60" s="160"/>
      <c r="G60" s="156"/>
      <c r="H60" s="122" t="s">
        <v>30</v>
      </c>
      <c r="I60" s="14"/>
      <c r="J60" s="14"/>
      <c r="K60" s="14"/>
      <c r="L60" s="14"/>
      <c r="M60" s="14"/>
      <c r="N60" s="14"/>
      <c r="O60" s="14"/>
      <c r="P60" s="14"/>
      <c r="Q60" s="14"/>
      <c r="R60" s="14"/>
      <c r="S60" s="124"/>
      <c r="T60" s="171"/>
      <c r="U60" s="106"/>
      <c r="V60" s="15"/>
      <c r="W60" s="15"/>
      <c r="X60" s="15"/>
      <c r="Y60" s="15"/>
      <c r="Z60" s="15"/>
      <c r="AA60" s="15"/>
      <c r="AB60" s="15"/>
      <c r="AC60" s="15"/>
      <c r="AD60" s="15"/>
      <c r="AE60" s="15"/>
      <c r="AF60" s="15"/>
      <c r="AG60" s="15"/>
      <c r="AH60" s="15"/>
      <c r="AI60" s="15"/>
      <c r="AJ60" s="15"/>
      <c r="AK60" s="15"/>
      <c r="AL60" s="15"/>
      <c r="AM60" s="104"/>
      <c r="AN60" s="177"/>
      <c r="AO60" s="159"/>
      <c r="AP60" s="174" t="str">
        <f t="shared" si="10"/>
        <v/>
      </c>
      <c r="AQ60" s="183" t="str">
        <f t="shared" ref="AQ60" si="44">IF(OR(AO60="",G60=""),"",AO60-G60)</f>
        <v/>
      </c>
      <c r="AR60" s="91"/>
      <c r="AT60" s="63">
        <f>IF(Dashboard!$C$4="",1,IF($A60=Dashboard!$C$4,1,0))</f>
        <v>0</v>
      </c>
      <c r="AU60" s="63" t="b">
        <f t="shared" si="20"/>
        <v>1</v>
      </c>
      <c r="AV60" s="63">
        <f t="shared" si="0"/>
        <v>1060</v>
      </c>
      <c r="AW60" s="16" t="str">
        <f>IF(
   AND(
      AU60 = Dashboard!$B$8,
      AV60 = Dashboard!$B$10,
      ISODD(ROW())
   ),
   1,
   ""
)</f>
        <v/>
      </c>
    </row>
    <row r="61" spans="1:49" s="19" customFormat="1" ht="14.4" customHeight="1" x14ac:dyDescent="0.3">
      <c r="A61" s="151"/>
      <c r="B61" s="155"/>
      <c r="C61" s="155"/>
      <c r="D61" s="155"/>
      <c r="E61" s="155"/>
      <c r="F61" s="153"/>
      <c r="G61" s="157"/>
      <c r="H61" s="105" t="s">
        <v>29</v>
      </c>
      <c r="I61" s="17"/>
      <c r="J61" s="17"/>
      <c r="K61" s="17"/>
      <c r="L61" s="17"/>
      <c r="M61" s="17"/>
      <c r="N61" s="17"/>
      <c r="O61" s="17"/>
      <c r="P61" s="17"/>
      <c r="Q61" s="17"/>
      <c r="R61" s="17"/>
      <c r="S61" s="102"/>
      <c r="T61" s="170"/>
      <c r="U61" s="105"/>
      <c r="V61" s="17"/>
      <c r="W61" s="17"/>
      <c r="X61" s="17"/>
      <c r="Y61" s="17"/>
      <c r="Z61" s="17"/>
      <c r="AA61" s="17"/>
      <c r="AB61" s="17"/>
      <c r="AC61" s="17"/>
      <c r="AD61" s="17"/>
      <c r="AE61" s="17"/>
      <c r="AF61" s="17"/>
      <c r="AG61" s="17"/>
      <c r="AH61" s="17"/>
      <c r="AI61" s="17"/>
      <c r="AJ61" s="17"/>
      <c r="AK61" s="17"/>
      <c r="AL61" s="17"/>
      <c r="AM61" s="102"/>
      <c r="AN61" s="178"/>
      <c r="AO61" s="155"/>
      <c r="AP61" s="155"/>
      <c r="AQ61" s="184"/>
      <c r="AR61" s="92"/>
      <c r="AT61" s="63">
        <f>IF(Dashboard!$C$4="",1,IF($A61=Dashboard!$C$4,1,0))</f>
        <v>0</v>
      </c>
      <c r="AU61" s="63" t="b">
        <f t="shared" si="20"/>
        <v>0</v>
      </c>
      <c r="AV61" s="63">
        <f t="shared" si="0"/>
        <v>1060</v>
      </c>
      <c r="AW61" s="16" t="str">
        <f>IF(
   AND(
      AU61 = Dashboard!$B$8,
      AV61 = Dashboard!$B$10,
      ISODD(ROW())
   ),
   1,
   ""
)</f>
        <v/>
      </c>
    </row>
    <row r="62" spans="1:49" s="16" customFormat="1" ht="14.4" customHeight="1" x14ac:dyDescent="0.3">
      <c r="A62" s="161"/>
      <c r="B62" s="159"/>
      <c r="C62" s="159"/>
      <c r="D62" s="159"/>
      <c r="E62" s="159"/>
      <c r="F62" s="160"/>
      <c r="G62" s="156"/>
      <c r="H62" s="122" t="s">
        <v>30</v>
      </c>
      <c r="I62" s="14"/>
      <c r="J62" s="14"/>
      <c r="K62" s="14"/>
      <c r="L62" s="14"/>
      <c r="M62" s="14"/>
      <c r="N62" s="14"/>
      <c r="O62" s="14"/>
      <c r="P62" s="14"/>
      <c r="Q62" s="14"/>
      <c r="R62" s="14"/>
      <c r="S62" s="124"/>
      <c r="T62" s="171"/>
      <c r="U62" s="106"/>
      <c r="V62" s="15"/>
      <c r="W62" s="15"/>
      <c r="X62" s="15"/>
      <c r="Y62" s="15"/>
      <c r="Z62" s="15"/>
      <c r="AA62" s="15"/>
      <c r="AB62" s="15"/>
      <c r="AC62" s="15"/>
      <c r="AD62" s="15"/>
      <c r="AE62" s="15"/>
      <c r="AF62" s="15"/>
      <c r="AG62" s="15"/>
      <c r="AH62" s="15"/>
      <c r="AI62" s="15"/>
      <c r="AJ62" s="15"/>
      <c r="AK62" s="15"/>
      <c r="AL62" s="15"/>
      <c r="AM62" s="104"/>
      <c r="AN62" s="177"/>
      <c r="AO62" s="159"/>
      <c r="AP62" s="174" t="str">
        <f t="shared" si="12"/>
        <v/>
      </c>
      <c r="AQ62" s="183" t="str">
        <f t="shared" ref="AQ62" si="45">IF(OR(AO62="",G62=""),"",AO62-G62)</f>
        <v/>
      </c>
      <c r="AR62" s="91"/>
      <c r="AT62" s="63">
        <f>IF(Dashboard!$C$4="",1,IF($A62=Dashboard!$C$4,1,0))</f>
        <v>0</v>
      </c>
      <c r="AU62" s="63" t="b">
        <f t="shared" si="20"/>
        <v>1</v>
      </c>
      <c r="AV62" s="63">
        <f t="shared" si="0"/>
        <v>1060</v>
      </c>
      <c r="AW62" s="16" t="str">
        <f>IF(
   AND(
      AU62 = Dashboard!$B$8,
      AV62 = Dashboard!$B$10,
      ISODD(ROW())
   ),
   1,
   ""
)</f>
        <v/>
      </c>
    </row>
    <row r="63" spans="1:49" s="19" customFormat="1" ht="14.4" customHeight="1" x14ac:dyDescent="0.3">
      <c r="A63" s="151"/>
      <c r="B63" s="155"/>
      <c r="C63" s="155"/>
      <c r="D63" s="155"/>
      <c r="E63" s="155"/>
      <c r="F63" s="153"/>
      <c r="G63" s="157"/>
      <c r="H63" s="105" t="s">
        <v>29</v>
      </c>
      <c r="I63" s="17"/>
      <c r="J63" s="17"/>
      <c r="K63" s="17"/>
      <c r="L63" s="17"/>
      <c r="M63" s="17"/>
      <c r="N63" s="17"/>
      <c r="O63" s="17"/>
      <c r="P63" s="17"/>
      <c r="Q63" s="17"/>
      <c r="R63" s="17"/>
      <c r="S63" s="102"/>
      <c r="T63" s="170"/>
      <c r="U63" s="105"/>
      <c r="V63" s="17"/>
      <c r="W63" s="17"/>
      <c r="X63" s="17"/>
      <c r="Y63" s="17"/>
      <c r="Z63" s="17"/>
      <c r="AA63" s="17"/>
      <c r="AB63" s="17"/>
      <c r="AC63" s="17"/>
      <c r="AD63" s="17"/>
      <c r="AE63" s="17"/>
      <c r="AF63" s="17"/>
      <c r="AG63" s="17"/>
      <c r="AH63" s="17"/>
      <c r="AI63" s="17"/>
      <c r="AJ63" s="17"/>
      <c r="AK63" s="17"/>
      <c r="AL63" s="17"/>
      <c r="AM63" s="102"/>
      <c r="AN63" s="178"/>
      <c r="AO63" s="155"/>
      <c r="AP63" s="155"/>
      <c r="AQ63" s="184"/>
      <c r="AR63" s="92"/>
      <c r="AT63" s="63">
        <f>IF(Dashboard!$C$4="",1,IF($A63=Dashboard!$C$4,1,0))</f>
        <v>0</v>
      </c>
      <c r="AU63" s="63" t="b">
        <f t="shared" si="20"/>
        <v>0</v>
      </c>
      <c r="AV63" s="63">
        <f t="shared" si="0"/>
        <v>1060</v>
      </c>
      <c r="AW63" s="16" t="str">
        <f>IF(
   AND(
      AU63 = Dashboard!$B$8,
      AV63 = Dashboard!$B$10,
      ISODD(ROW())
   ),
   1,
   ""
)</f>
        <v/>
      </c>
    </row>
    <row r="64" spans="1:49" s="16" customFormat="1" ht="14.4" customHeight="1" x14ac:dyDescent="0.3">
      <c r="A64" s="161"/>
      <c r="B64" s="159"/>
      <c r="C64" s="159"/>
      <c r="D64" s="159"/>
      <c r="E64" s="159"/>
      <c r="F64" s="160"/>
      <c r="G64" s="156"/>
      <c r="H64" s="122" t="s">
        <v>30</v>
      </c>
      <c r="I64" s="14"/>
      <c r="J64" s="14"/>
      <c r="K64" s="14"/>
      <c r="L64" s="14"/>
      <c r="M64" s="14"/>
      <c r="N64" s="14"/>
      <c r="O64" s="14"/>
      <c r="P64" s="14"/>
      <c r="Q64" s="14"/>
      <c r="R64" s="14"/>
      <c r="S64" s="124"/>
      <c r="T64" s="171"/>
      <c r="U64" s="106"/>
      <c r="V64" s="15"/>
      <c r="W64" s="15"/>
      <c r="X64" s="15"/>
      <c r="Y64" s="15"/>
      <c r="Z64" s="15"/>
      <c r="AA64" s="15"/>
      <c r="AB64" s="15"/>
      <c r="AC64" s="15"/>
      <c r="AD64" s="15"/>
      <c r="AE64" s="15"/>
      <c r="AF64" s="15"/>
      <c r="AG64" s="15"/>
      <c r="AH64" s="15"/>
      <c r="AI64" s="15"/>
      <c r="AJ64" s="15"/>
      <c r="AK64" s="15"/>
      <c r="AL64" s="15"/>
      <c r="AM64" s="104"/>
      <c r="AN64" s="177"/>
      <c r="AO64" s="159"/>
      <c r="AP64" s="174" t="str">
        <f t="shared" si="14"/>
        <v/>
      </c>
      <c r="AQ64" s="183" t="str">
        <f t="shared" ref="AQ64" si="46">IF(OR(AO64="",G64=""),"",AO64-G64)</f>
        <v/>
      </c>
      <c r="AR64" s="91"/>
      <c r="AT64" s="63">
        <f>IF(Dashboard!$C$4="",1,IF($A64=Dashboard!$C$4,1,0))</f>
        <v>0</v>
      </c>
      <c r="AU64" s="63" t="b">
        <f t="shared" si="20"/>
        <v>1</v>
      </c>
      <c r="AV64" s="63">
        <f t="shared" si="0"/>
        <v>1060</v>
      </c>
      <c r="AW64" s="16" t="str">
        <f>IF(
   AND(
      AU64 = Dashboard!$B$8,
      AV64 = Dashboard!$B$10,
      ISODD(ROW())
   ),
   1,
   ""
)</f>
        <v/>
      </c>
    </row>
    <row r="65" spans="1:49" s="19" customFormat="1" ht="14.4" customHeight="1" x14ac:dyDescent="0.3">
      <c r="A65" s="151"/>
      <c r="B65" s="155"/>
      <c r="C65" s="155"/>
      <c r="D65" s="155"/>
      <c r="E65" s="155"/>
      <c r="F65" s="153"/>
      <c r="G65" s="157"/>
      <c r="H65" s="105" t="s">
        <v>29</v>
      </c>
      <c r="I65" s="17"/>
      <c r="J65" s="17"/>
      <c r="K65" s="17"/>
      <c r="L65" s="17"/>
      <c r="M65" s="17"/>
      <c r="N65" s="17"/>
      <c r="O65" s="17"/>
      <c r="P65" s="17"/>
      <c r="Q65" s="17"/>
      <c r="R65" s="17"/>
      <c r="S65" s="102"/>
      <c r="T65" s="170"/>
      <c r="U65" s="105"/>
      <c r="V65" s="17"/>
      <c r="W65" s="17"/>
      <c r="X65" s="17"/>
      <c r="Y65" s="17"/>
      <c r="Z65" s="17"/>
      <c r="AA65" s="17"/>
      <c r="AB65" s="17"/>
      <c r="AC65" s="17"/>
      <c r="AD65" s="17"/>
      <c r="AE65" s="17"/>
      <c r="AF65" s="17"/>
      <c r="AG65" s="17"/>
      <c r="AH65" s="17"/>
      <c r="AI65" s="17"/>
      <c r="AJ65" s="17"/>
      <c r="AK65" s="17"/>
      <c r="AL65" s="17"/>
      <c r="AM65" s="102"/>
      <c r="AN65" s="178"/>
      <c r="AO65" s="155"/>
      <c r="AP65" s="155"/>
      <c r="AQ65" s="184"/>
      <c r="AR65" s="92"/>
      <c r="AT65" s="63">
        <f>IF(Dashboard!$C$4="",1,IF($A65=Dashboard!$C$4,1,0))</f>
        <v>0</v>
      </c>
      <c r="AU65" s="63" t="b">
        <f t="shared" si="20"/>
        <v>0</v>
      </c>
      <c r="AV65" s="63">
        <f t="shared" si="0"/>
        <v>1060</v>
      </c>
      <c r="AW65" s="16" t="str">
        <f>IF(
   AND(
      AU65 = Dashboard!$B$8,
      AV65 = Dashboard!$B$10,
      ISODD(ROW())
   ),
   1,
   ""
)</f>
        <v/>
      </c>
    </row>
    <row r="66" spans="1:49" s="16" customFormat="1" ht="14.4" customHeight="1" x14ac:dyDescent="0.3">
      <c r="A66" s="161"/>
      <c r="B66" s="159"/>
      <c r="C66" s="159"/>
      <c r="D66" s="159"/>
      <c r="E66" s="159"/>
      <c r="F66" s="160"/>
      <c r="G66" s="156"/>
      <c r="H66" s="122" t="s">
        <v>30</v>
      </c>
      <c r="I66" s="14"/>
      <c r="J66" s="14"/>
      <c r="K66" s="14"/>
      <c r="L66" s="14"/>
      <c r="M66" s="14"/>
      <c r="N66" s="14"/>
      <c r="O66" s="14"/>
      <c r="P66" s="14"/>
      <c r="Q66" s="14"/>
      <c r="R66" s="14"/>
      <c r="S66" s="124"/>
      <c r="T66" s="171"/>
      <c r="U66" s="106"/>
      <c r="V66" s="15"/>
      <c r="W66" s="15"/>
      <c r="X66" s="15"/>
      <c r="Y66" s="15"/>
      <c r="Z66" s="15"/>
      <c r="AA66" s="15"/>
      <c r="AB66" s="15"/>
      <c r="AC66" s="15"/>
      <c r="AD66" s="15"/>
      <c r="AE66" s="15"/>
      <c r="AF66" s="15"/>
      <c r="AG66" s="15"/>
      <c r="AH66" s="15"/>
      <c r="AI66" s="15"/>
      <c r="AJ66" s="15"/>
      <c r="AK66" s="15"/>
      <c r="AL66" s="15"/>
      <c r="AM66" s="104"/>
      <c r="AN66" s="177"/>
      <c r="AO66" s="159"/>
      <c r="AP66" s="174" t="str">
        <f t="shared" ref="AP66" si="47">IF(OR(AO66="",T66=""),"",AO66-T66)</f>
        <v/>
      </c>
      <c r="AQ66" s="183" t="str">
        <f t="shared" ref="AQ66" si="48">IF(OR(AO66="",G66=""),"",AO66-G66)</f>
        <v/>
      </c>
      <c r="AR66" s="91"/>
      <c r="AT66" s="63">
        <f>IF(Dashboard!$C$4="",1,IF($A66=Dashboard!$C$4,1,0))</f>
        <v>0</v>
      </c>
      <c r="AU66" s="63" t="b">
        <f t="shared" si="20"/>
        <v>1</v>
      </c>
      <c r="AV66" s="63">
        <f t="shared" ref="AV66:AV129" si="49">IF(A66&lt;&gt;"",A66,AV65)</f>
        <v>1060</v>
      </c>
      <c r="AW66" s="16" t="str">
        <f>IF(
   AND(
      AU66 = Dashboard!$B$8,
      AV66 = Dashboard!$B$10,
      ISODD(ROW())
   ),
   1,
   ""
)</f>
        <v/>
      </c>
    </row>
    <row r="67" spans="1:49" s="19" customFormat="1" ht="14.4" customHeight="1" x14ac:dyDescent="0.3">
      <c r="A67" s="151"/>
      <c r="B67" s="155"/>
      <c r="C67" s="155"/>
      <c r="D67" s="155"/>
      <c r="E67" s="155"/>
      <c r="F67" s="153"/>
      <c r="G67" s="157"/>
      <c r="H67" s="105" t="s">
        <v>29</v>
      </c>
      <c r="I67" s="17"/>
      <c r="J67" s="17"/>
      <c r="K67" s="17"/>
      <c r="L67" s="17"/>
      <c r="M67" s="17"/>
      <c r="N67" s="17"/>
      <c r="O67" s="17"/>
      <c r="P67" s="17"/>
      <c r="Q67" s="17"/>
      <c r="R67" s="17"/>
      <c r="S67" s="102"/>
      <c r="T67" s="170"/>
      <c r="U67" s="105"/>
      <c r="V67" s="17"/>
      <c r="W67" s="17"/>
      <c r="X67" s="17"/>
      <c r="Y67" s="17"/>
      <c r="Z67" s="17"/>
      <c r="AA67" s="17"/>
      <c r="AB67" s="17"/>
      <c r="AC67" s="17"/>
      <c r="AD67" s="17"/>
      <c r="AE67" s="17"/>
      <c r="AF67" s="17"/>
      <c r="AG67" s="17"/>
      <c r="AH67" s="17"/>
      <c r="AI67" s="17"/>
      <c r="AJ67" s="17"/>
      <c r="AK67" s="17"/>
      <c r="AL67" s="17"/>
      <c r="AM67" s="102"/>
      <c r="AN67" s="178"/>
      <c r="AO67" s="155"/>
      <c r="AP67" s="155"/>
      <c r="AQ67" s="184"/>
      <c r="AR67" s="92"/>
      <c r="AT67" s="63">
        <f>IF(Dashboard!$C$4="",1,IF($A67=Dashboard!$C$4,1,0))</f>
        <v>0</v>
      </c>
      <c r="AU67" s="63" t="b">
        <f t="shared" ref="AU67:AU130" si="50">MOD(ROW(),2)=0</f>
        <v>0</v>
      </c>
      <c r="AV67" s="63">
        <f t="shared" si="49"/>
        <v>1060</v>
      </c>
      <c r="AW67" s="16" t="str">
        <f>IF(
   AND(
      AU67 = Dashboard!$B$8,
      AV67 = Dashboard!$B$10,
      ISODD(ROW())
   ),
   1,
   ""
)</f>
        <v/>
      </c>
    </row>
    <row r="68" spans="1:49" s="16" customFormat="1" ht="14.4" customHeight="1" x14ac:dyDescent="0.3">
      <c r="A68" s="161"/>
      <c r="B68" s="159"/>
      <c r="C68" s="159"/>
      <c r="D68" s="159"/>
      <c r="E68" s="159"/>
      <c r="F68" s="160"/>
      <c r="G68" s="156"/>
      <c r="H68" s="122" t="s">
        <v>30</v>
      </c>
      <c r="I68" s="14"/>
      <c r="J68" s="14"/>
      <c r="K68" s="14"/>
      <c r="L68" s="14"/>
      <c r="M68" s="14"/>
      <c r="N68" s="14"/>
      <c r="O68" s="14"/>
      <c r="P68" s="14"/>
      <c r="Q68" s="14"/>
      <c r="R68" s="14"/>
      <c r="S68" s="124"/>
      <c r="T68" s="171"/>
      <c r="U68" s="106"/>
      <c r="V68" s="15"/>
      <c r="W68" s="15"/>
      <c r="X68" s="15"/>
      <c r="Y68" s="15"/>
      <c r="Z68" s="15"/>
      <c r="AA68" s="15"/>
      <c r="AB68" s="15"/>
      <c r="AC68" s="15"/>
      <c r="AD68" s="15"/>
      <c r="AE68" s="15"/>
      <c r="AF68" s="15"/>
      <c r="AG68" s="15"/>
      <c r="AH68" s="15"/>
      <c r="AI68" s="15"/>
      <c r="AJ68" s="15"/>
      <c r="AK68" s="15"/>
      <c r="AL68" s="15"/>
      <c r="AM68" s="104"/>
      <c r="AN68" s="177"/>
      <c r="AO68" s="159"/>
      <c r="AP68" s="174" t="str">
        <f t="shared" si="10"/>
        <v/>
      </c>
      <c r="AQ68" s="183" t="str">
        <f t="shared" ref="AQ68" si="51">IF(OR(AO68="",G68=""),"",AO68-G68)</f>
        <v/>
      </c>
      <c r="AR68" s="91"/>
      <c r="AT68" s="63">
        <f>IF(Dashboard!$C$4="",1,IF($A68=Dashboard!$C$4,1,0))</f>
        <v>0</v>
      </c>
      <c r="AU68" s="63" t="b">
        <f t="shared" si="50"/>
        <v>1</v>
      </c>
      <c r="AV68" s="63">
        <f t="shared" si="49"/>
        <v>1060</v>
      </c>
      <c r="AW68" s="16" t="str">
        <f>IF(
   AND(
      AU68 = Dashboard!$B$8,
      AV68 = Dashboard!$B$10,
      ISODD(ROW())
   ),
   1,
   ""
)</f>
        <v/>
      </c>
    </row>
    <row r="69" spans="1:49" s="19" customFormat="1" ht="14.4" customHeight="1" x14ac:dyDescent="0.3">
      <c r="A69" s="151"/>
      <c r="B69" s="155"/>
      <c r="C69" s="155"/>
      <c r="D69" s="155"/>
      <c r="E69" s="155"/>
      <c r="F69" s="153"/>
      <c r="G69" s="157"/>
      <c r="H69" s="105" t="s">
        <v>29</v>
      </c>
      <c r="I69" s="17"/>
      <c r="J69" s="17"/>
      <c r="K69" s="17"/>
      <c r="L69" s="17"/>
      <c r="M69" s="17"/>
      <c r="N69" s="17"/>
      <c r="O69" s="17"/>
      <c r="P69" s="17"/>
      <c r="Q69" s="17"/>
      <c r="R69" s="17"/>
      <c r="S69" s="102"/>
      <c r="T69" s="170"/>
      <c r="U69" s="105"/>
      <c r="V69" s="17"/>
      <c r="W69" s="17"/>
      <c r="X69" s="17"/>
      <c r="Y69" s="17"/>
      <c r="Z69" s="17"/>
      <c r="AA69" s="17"/>
      <c r="AB69" s="17"/>
      <c r="AC69" s="17"/>
      <c r="AD69" s="17"/>
      <c r="AE69" s="17"/>
      <c r="AF69" s="17"/>
      <c r="AG69" s="17"/>
      <c r="AH69" s="17"/>
      <c r="AI69" s="17"/>
      <c r="AJ69" s="17"/>
      <c r="AK69" s="17"/>
      <c r="AL69" s="17"/>
      <c r="AM69" s="102"/>
      <c r="AN69" s="178"/>
      <c r="AO69" s="155"/>
      <c r="AP69" s="155"/>
      <c r="AQ69" s="184"/>
      <c r="AR69" s="92"/>
      <c r="AT69" s="63">
        <f>IF(Dashboard!$C$4="",1,IF($A69=Dashboard!$C$4,1,0))</f>
        <v>0</v>
      </c>
      <c r="AU69" s="63" t="b">
        <f t="shared" si="50"/>
        <v>0</v>
      </c>
      <c r="AV69" s="63">
        <f t="shared" si="49"/>
        <v>1060</v>
      </c>
      <c r="AW69" s="16" t="str">
        <f>IF(
   AND(
      AU69 = Dashboard!$B$8,
      AV69 = Dashboard!$B$10,
      ISODD(ROW())
   ),
   1,
   ""
)</f>
        <v/>
      </c>
    </row>
    <row r="70" spans="1:49" s="16" customFormat="1" ht="14.4" customHeight="1" x14ac:dyDescent="0.3">
      <c r="A70" s="161"/>
      <c r="B70" s="159"/>
      <c r="C70" s="159"/>
      <c r="D70" s="159"/>
      <c r="E70" s="159"/>
      <c r="F70" s="160"/>
      <c r="G70" s="156"/>
      <c r="H70" s="122" t="s">
        <v>30</v>
      </c>
      <c r="I70" s="14"/>
      <c r="J70" s="14"/>
      <c r="K70" s="14"/>
      <c r="L70" s="14"/>
      <c r="M70" s="14"/>
      <c r="N70" s="14"/>
      <c r="O70" s="14"/>
      <c r="P70" s="14"/>
      <c r="Q70" s="14"/>
      <c r="R70" s="14"/>
      <c r="S70" s="124"/>
      <c r="T70" s="171"/>
      <c r="U70" s="106"/>
      <c r="V70" s="15"/>
      <c r="W70" s="15"/>
      <c r="X70" s="15"/>
      <c r="Y70" s="15"/>
      <c r="Z70" s="15"/>
      <c r="AA70" s="15"/>
      <c r="AB70" s="15"/>
      <c r="AC70" s="15"/>
      <c r="AD70" s="15"/>
      <c r="AE70" s="15"/>
      <c r="AF70" s="15"/>
      <c r="AG70" s="15"/>
      <c r="AH70" s="15"/>
      <c r="AI70" s="15"/>
      <c r="AJ70" s="15"/>
      <c r="AK70" s="15"/>
      <c r="AL70" s="15"/>
      <c r="AM70" s="104"/>
      <c r="AN70" s="177"/>
      <c r="AO70" s="159"/>
      <c r="AP70" s="174" t="str">
        <f t="shared" si="12"/>
        <v/>
      </c>
      <c r="AQ70" s="183" t="str">
        <f t="shared" ref="AQ70" si="52">IF(OR(AO70="",G70=""),"",AO70-G70)</f>
        <v/>
      </c>
      <c r="AR70" s="91"/>
      <c r="AT70" s="63">
        <f>IF(Dashboard!$C$4="",1,IF($A70=Dashboard!$C$4,1,0))</f>
        <v>0</v>
      </c>
      <c r="AU70" s="63" t="b">
        <f t="shared" si="50"/>
        <v>1</v>
      </c>
      <c r="AV70" s="63">
        <f t="shared" si="49"/>
        <v>1060</v>
      </c>
      <c r="AW70" s="16" t="str">
        <f>IF(
   AND(
      AU70 = Dashboard!$B$8,
      AV70 = Dashboard!$B$10,
      ISODD(ROW())
   ),
   1,
   ""
)</f>
        <v/>
      </c>
    </row>
    <row r="71" spans="1:49" s="19" customFormat="1" ht="14.4" customHeight="1" x14ac:dyDescent="0.3">
      <c r="A71" s="151"/>
      <c r="B71" s="155"/>
      <c r="C71" s="155"/>
      <c r="D71" s="155"/>
      <c r="E71" s="155"/>
      <c r="F71" s="153"/>
      <c r="G71" s="157"/>
      <c r="H71" s="105" t="s">
        <v>29</v>
      </c>
      <c r="I71" s="17"/>
      <c r="J71" s="17"/>
      <c r="K71" s="17"/>
      <c r="L71" s="17"/>
      <c r="M71" s="17"/>
      <c r="N71" s="17"/>
      <c r="O71" s="17"/>
      <c r="P71" s="17"/>
      <c r="Q71" s="17"/>
      <c r="R71" s="17"/>
      <c r="S71" s="102"/>
      <c r="T71" s="170"/>
      <c r="U71" s="105"/>
      <c r="V71" s="17"/>
      <c r="W71" s="17"/>
      <c r="X71" s="17"/>
      <c r="Y71" s="17"/>
      <c r="Z71" s="17"/>
      <c r="AA71" s="17"/>
      <c r="AB71" s="17"/>
      <c r="AC71" s="17"/>
      <c r="AD71" s="17"/>
      <c r="AE71" s="17"/>
      <c r="AF71" s="17"/>
      <c r="AG71" s="17"/>
      <c r="AH71" s="17"/>
      <c r="AI71" s="17"/>
      <c r="AJ71" s="17"/>
      <c r="AK71" s="17"/>
      <c r="AL71" s="17"/>
      <c r="AM71" s="102"/>
      <c r="AN71" s="178"/>
      <c r="AO71" s="155"/>
      <c r="AP71" s="155"/>
      <c r="AQ71" s="184"/>
      <c r="AR71" s="92"/>
      <c r="AT71" s="63">
        <f>IF(Dashboard!$C$4="",1,IF($A71=Dashboard!$C$4,1,0))</f>
        <v>0</v>
      </c>
      <c r="AU71" s="63" t="b">
        <f t="shared" si="50"/>
        <v>0</v>
      </c>
      <c r="AV71" s="63">
        <f t="shared" si="49"/>
        <v>1060</v>
      </c>
      <c r="AW71" s="16" t="str">
        <f>IF(
   AND(
      AU71 = Dashboard!$B$8,
      AV71 = Dashboard!$B$10,
      ISODD(ROW())
   ),
   1,
   ""
)</f>
        <v/>
      </c>
    </row>
    <row r="72" spans="1:49" s="16" customFormat="1" ht="14.4" customHeight="1" x14ac:dyDescent="0.3">
      <c r="A72" s="161"/>
      <c r="B72" s="159"/>
      <c r="C72" s="159"/>
      <c r="D72" s="159"/>
      <c r="E72" s="159"/>
      <c r="F72" s="160"/>
      <c r="G72" s="156"/>
      <c r="H72" s="122" t="s">
        <v>30</v>
      </c>
      <c r="I72" s="14"/>
      <c r="J72" s="14"/>
      <c r="K72" s="14"/>
      <c r="L72" s="14"/>
      <c r="M72" s="14"/>
      <c r="N72" s="14"/>
      <c r="O72" s="14"/>
      <c r="P72" s="14"/>
      <c r="Q72" s="14"/>
      <c r="R72" s="14"/>
      <c r="S72" s="124"/>
      <c r="T72" s="171"/>
      <c r="U72" s="106"/>
      <c r="V72" s="15"/>
      <c r="W72" s="15"/>
      <c r="X72" s="15"/>
      <c r="Y72" s="15"/>
      <c r="Z72" s="15"/>
      <c r="AA72" s="15"/>
      <c r="AB72" s="15"/>
      <c r="AC72" s="15"/>
      <c r="AD72" s="15"/>
      <c r="AE72" s="15"/>
      <c r="AF72" s="15"/>
      <c r="AG72" s="15"/>
      <c r="AH72" s="15"/>
      <c r="AI72" s="15"/>
      <c r="AJ72" s="15"/>
      <c r="AK72" s="15"/>
      <c r="AL72" s="15"/>
      <c r="AM72" s="104"/>
      <c r="AN72" s="177"/>
      <c r="AO72" s="159"/>
      <c r="AP72" s="174" t="str">
        <f t="shared" si="14"/>
        <v/>
      </c>
      <c r="AQ72" s="183" t="str">
        <f t="shared" ref="AQ72" si="53">IF(OR(AO72="",G72=""),"",AO72-G72)</f>
        <v/>
      </c>
      <c r="AR72" s="91"/>
      <c r="AT72" s="63">
        <f>IF(Dashboard!$C$4="",1,IF($A72=Dashboard!$C$4,1,0))</f>
        <v>0</v>
      </c>
      <c r="AU72" s="63" t="b">
        <f t="shared" si="50"/>
        <v>1</v>
      </c>
      <c r="AV72" s="63">
        <f t="shared" si="49"/>
        <v>1060</v>
      </c>
      <c r="AW72" s="16" t="str">
        <f>IF(
   AND(
      AU72 = Dashboard!$B$8,
      AV72 = Dashboard!$B$10,
      ISODD(ROW())
   ),
   1,
   ""
)</f>
        <v/>
      </c>
    </row>
    <row r="73" spans="1:49" s="19" customFormat="1" ht="14.4" customHeight="1" x14ac:dyDescent="0.3">
      <c r="A73" s="151"/>
      <c r="B73" s="155"/>
      <c r="C73" s="155"/>
      <c r="D73" s="155"/>
      <c r="E73" s="155"/>
      <c r="F73" s="153"/>
      <c r="G73" s="157"/>
      <c r="H73" s="105" t="s">
        <v>29</v>
      </c>
      <c r="I73" s="17"/>
      <c r="J73" s="17"/>
      <c r="K73" s="17"/>
      <c r="L73" s="17"/>
      <c r="M73" s="17"/>
      <c r="N73" s="17"/>
      <c r="O73" s="17"/>
      <c r="P73" s="17"/>
      <c r="Q73" s="17"/>
      <c r="R73" s="17"/>
      <c r="S73" s="102"/>
      <c r="T73" s="170"/>
      <c r="U73" s="105"/>
      <c r="V73" s="17"/>
      <c r="W73" s="17"/>
      <c r="X73" s="17"/>
      <c r="Y73" s="17"/>
      <c r="Z73" s="17"/>
      <c r="AA73" s="17"/>
      <c r="AB73" s="17"/>
      <c r="AC73" s="17"/>
      <c r="AD73" s="17"/>
      <c r="AE73" s="17"/>
      <c r="AF73" s="17"/>
      <c r="AG73" s="17"/>
      <c r="AH73" s="17"/>
      <c r="AI73" s="17"/>
      <c r="AJ73" s="17"/>
      <c r="AK73" s="17"/>
      <c r="AL73" s="17"/>
      <c r="AM73" s="102"/>
      <c r="AN73" s="178"/>
      <c r="AO73" s="155"/>
      <c r="AP73" s="155"/>
      <c r="AQ73" s="184"/>
      <c r="AR73" s="92"/>
      <c r="AT73" s="63">
        <f>IF(Dashboard!$C$4="",1,IF($A73=Dashboard!$C$4,1,0))</f>
        <v>0</v>
      </c>
      <c r="AU73" s="63" t="b">
        <f t="shared" si="50"/>
        <v>0</v>
      </c>
      <c r="AV73" s="63">
        <f t="shared" si="49"/>
        <v>1060</v>
      </c>
      <c r="AW73" s="16" t="str">
        <f>IF(
   AND(
      AU73 = Dashboard!$B$8,
      AV73 = Dashboard!$B$10,
      ISODD(ROW())
   ),
   1,
   ""
)</f>
        <v/>
      </c>
    </row>
    <row r="74" spans="1:49" s="16" customFormat="1" ht="14.4" customHeight="1" x14ac:dyDescent="0.3">
      <c r="A74" s="161"/>
      <c r="B74" s="159"/>
      <c r="C74" s="159"/>
      <c r="D74" s="159"/>
      <c r="E74" s="159"/>
      <c r="F74" s="160"/>
      <c r="G74" s="156"/>
      <c r="H74" s="122" t="s">
        <v>30</v>
      </c>
      <c r="I74" s="14"/>
      <c r="J74" s="14"/>
      <c r="K74" s="14"/>
      <c r="L74" s="14"/>
      <c r="M74" s="14"/>
      <c r="N74" s="14"/>
      <c r="O74" s="14"/>
      <c r="P74" s="14"/>
      <c r="Q74" s="14"/>
      <c r="R74" s="14"/>
      <c r="S74" s="124"/>
      <c r="T74" s="171"/>
      <c r="U74" s="106"/>
      <c r="V74" s="15"/>
      <c r="W74" s="15"/>
      <c r="X74" s="15"/>
      <c r="Y74" s="15"/>
      <c r="Z74" s="15"/>
      <c r="AA74" s="15"/>
      <c r="AB74" s="15"/>
      <c r="AC74" s="15"/>
      <c r="AD74" s="15"/>
      <c r="AE74" s="15"/>
      <c r="AF74" s="15"/>
      <c r="AG74" s="15"/>
      <c r="AH74" s="15"/>
      <c r="AI74" s="15"/>
      <c r="AJ74" s="15"/>
      <c r="AK74" s="15"/>
      <c r="AL74" s="15"/>
      <c r="AM74" s="104"/>
      <c r="AN74" s="177"/>
      <c r="AO74" s="159"/>
      <c r="AP74" s="174" t="str">
        <f t="shared" ref="AP74" si="54">IF(OR(AO74="",T74=""),"",AO74-T74)</f>
        <v/>
      </c>
      <c r="AQ74" s="183" t="str">
        <f t="shared" ref="AQ74" si="55">IF(OR(AO74="",G74=""),"",AO74-G74)</f>
        <v/>
      </c>
      <c r="AR74" s="91"/>
      <c r="AT74" s="63">
        <f>IF(Dashboard!$C$4="",1,IF($A74=Dashboard!$C$4,1,0))</f>
        <v>0</v>
      </c>
      <c r="AU74" s="63" t="b">
        <f t="shared" si="50"/>
        <v>1</v>
      </c>
      <c r="AV74" s="63">
        <f t="shared" si="49"/>
        <v>1060</v>
      </c>
      <c r="AW74" s="16" t="str">
        <f>IF(
   AND(
      AU74 = Dashboard!$B$8,
      AV74 = Dashboard!$B$10,
      ISODD(ROW())
   ),
   1,
   ""
)</f>
        <v/>
      </c>
    </row>
    <row r="75" spans="1:49" s="19" customFormat="1" ht="14.4" customHeight="1" x14ac:dyDescent="0.3">
      <c r="A75" s="151"/>
      <c r="B75" s="155"/>
      <c r="C75" s="155"/>
      <c r="D75" s="155"/>
      <c r="E75" s="155"/>
      <c r="F75" s="153"/>
      <c r="G75" s="157"/>
      <c r="H75" s="105" t="s">
        <v>29</v>
      </c>
      <c r="I75" s="17"/>
      <c r="J75" s="17"/>
      <c r="K75" s="17"/>
      <c r="L75" s="17"/>
      <c r="M75" s="17"/>
      <c r="N75" s="17"/>
      <c r="O75" s="17"/>
      <c r="P75" s="17"/>
      <c r="Q75" s="17"/>
      <c r="R75" s="17"/>
      <c r="S75" s="102"/>
      <c r="T75" s="170"/>
      <c r="U75" s="105"/>
      <c r="V75" s="17"/>
      <c r="W75" s="17"/>
      <c r="X75" s="17"/>
      <c r="Y75" s="17"/>
      <c r="Z75" s="17"/>
      <c r="AA75" s="17"/>
      <c r="AB75" s="17"/>
      <c r="AC75" s="17"/>
      <c r="AD75" s="17"/>
      <c r="AE75" s="17"/>
      <c r="AF75" s="17"/>
      <c r="AG75" s="17"/>
      <c r="AH75" s="17"/>
      <c r="AI75" s="17"/>
      <c r="AJ75" s="17"/>
      <c r="AK75" s="17"/>
      <c r="AL75" s="17"/>
      <c r="AM75" s="102"/>
      <c r="AN75" s="178"/>
      <c r="AO75" s="155"/>
      <c r="AP75" s="155"/>
      <c r="AQ75" s="184"/>
      <c r="AR75" s="92"/>
      <c r="AT75" s="63">
        <f>IF(Dashboard!$C$4="",1,IF($A75=Dashboard!$C$4,1,0))</f>
        <v>0</v>
      </c>
      <c r="AU75" s="63" t="b">
        <f t="shared" si="50"/>
        <v>0</v>
      </c>
      <c r="AV75" s="63">
        <f t="shared" si="49"/>
        <v>1060</v>
      </c>
      <c r="AW75" s="16" t="str">
        <f>IF(
   AND(
      AU75 = Dashboard!$B$8,
      AV75 = Dashboard!$B$10,
      ISODD(ROW())
   ),
   1,
   ""
)</f>
        <v/>
      </c>
    </row>
    <row r="76" spans="1:49" s="16" customFormat="1" ht="14.4" customHeight="1" x14ac:dyDescent="0.3">
      <c r="A76" s="161"/>
      <c r="B76" s="159"/>
      <c r="C76" s="159"/>
      <c r="D76" s="159"/>
      <c r="E76" s="159"/>
      <c r="F76" s="160"/>
      <c r="G76" s="156"/>
      <c r="H76" s="122" t="s">
        <v>30</v>
      </c>
      <c r="I76" s="14"/>
      <c r="J76" s="14"/>
      <c r="K76" s="14"/>
      <c r="L76" s="14"/>
      <c r="M76" s="14"/>
      <c r="N76" s="14"/>
      <c r="O76" s="14"/>
      <c r="P76" s="14"/>
      <c r="Q76" s="14"/>
      <c r="R76" s="14"/>
      <c r="S76" s="124"/>
      <c r="T76" s="171"/>
      <c r="U76" s="106"/>
      <c r="V76" s="15"/>
      <c r="W76" s="15"/>
      <c r="X76" s="15"/>
      <c r="Y76" s="15"/>
      <c r="Z76" s="15"/>
      <c r="AA76" s="15"/>
      <c r="AB76" s="15"/>
      <c r="AC76" s="15"/>
      <c r="AD76" s="15"/>
      <c r="AE76" s="15"/>
      <c r="AF76" s="15"/>
      <c r="AG76" s="15"/>
      <c r="AH76" s="15"/>
      <c r="AI76" s="15"/>
      <c r="AJ76" s="15"/>
      <c r="AK76" s="15"/>
      <c r="AL76" s="15"/>
      <c r="AM76" s="104"/>
      <c r="AN76" s="177"/>
      <c r="AO76" s="159"/>
      <c r="AP76" s="174" t="str">
        <f t="shared" ref="AP76:AP132" si="56">IF(OR(AO76="",T76=""),"",AO76-T76)</f>
        <v/>
      </c>
      <c r="AQ76" s="183" t="str">
        <f t="shared" ref="AQ76" si="57">IF(OR(AO76="",G76=""),"",AO76-G76)</f>
        <v/>
      </c>
      <c r="AR76" s="91"/>
      <c r="AT76" s="63">
        <f>IF(Dashboard!$C$4="",1,IF($A76=Dashboard!$C$4,1,0))</f>
        <v>0</v>
      </c>
      <c r="AU76" s="63" t="b">
        <f t="shared" si="50"/>
        <v>1</v>
      </c>
      <c r="AV76" s="63">
        <f t="shared" si="49"/>
        <v>1060</v>
      </c>
      <c r="AW76" s="16" t="str">
        <f>IF(
   AND(
      AU76 = Dashboard!$B$8,
      AV76 = Dashboard!$B$10,
      ISODD(ROW())
   ),
   1,
   ""
)</f>
        <v/>
      </c>
    </row>
    <row r="77" spans="1:49" s="19" customFormat="1" ht="14.4" customHeight="1" x14ac:dyDescent="0.3">
      <c r="A77" s="151"/>
      <c r="B77" s="155"/>
      <c r="C77" s="155"/>
      <c r="D77" s="155"/>
      <c r="E77" s="155"/>
      <c r="F77" s="153"/>
      <c r="G77" s="157"/>
      <c r="H77" s="105" t="s">
        <v>29</v>
      </c>
      <c r="I77" s="17"/>
      <c r="J77" s="17"/>
      <c r="K77" s="17"/>
      <c r="L77" s="17"/>
      <c r="M77" s="17"/>
      <c r="N77" s="17"/>
      <c r="O77" s="17"/>
      <c r="P77" s="17"/>
      <c r="Q77" s="17"/>
      <c r="R77" s="17"/>
      <c r="S77" s="102"/>
      <c r="T77" s="170"/>
      <c r="U77" s="105"/>
      <c r="V77" s="17"/>
      <c r="W77" s="17"/>
      <c r="X77" s="17"/>
      <c r="Y77" s="17"/>
      <c r="Z77" s="17"/>
      <c r="AA77" s="17"/>
      <c r="AB77" s="17"/>
      <c r="AC77" s="17"/>
      <c r="AD77" s="17"/>
      <c r="AE77" s="17"/>
      <c r="AF77" s="17"/>
      <c r="AG77" s="17"/>
      <c r="AH77" s="17"/>
      <c r="AI77" s="17"/>
      <c r="AJ77" s="17"/>
      <c r="AK77" s="17"/>
      <c r="AL77" s="17"/>
      <c r="AM77" s="102"/>
      <c r="AN77" s="178"/>
      <c r="AO77" s="155"/>
      <c r="AP77" s="155"/>
      <c r="AQ77" s="184"/>
      <c r="AR77" s="92"/>
      <c r="AT77" s="63">
        <f>IF(Dashboard!$C$4="",1,IF($A77=Dashboard!$C$4,1,0))</f>
        <v>0</v>
      </c>
      <c r="AU77" s="63" t="b">
        <f t="shared" si="50"/>
        <v>0</v>
      </c>
      <c r="AV77" s="63">
        <f t="shared" si="49"/>
        <v>1060</v>
      </c>
      <c r="AW77" s="16" t="str">
        <f>IF(
   AND(
      AU77 = Dashboard!$B$8,
      AV77 = Dashboard!$B$10,
      ISODD(ROW())
   ),
   1,
   ""
)</f>
        <v/>
      </c>
    </row>
    <row r="78" spans="1:49" s="16" customFormat="1" ht="14.4" customHeight="1" x14ac:dyDescent="0.3">
      <c r="A78" s="161"/>
      <c r="B78" s="159"/>
      <c r="C78" s="159"/>
      <c r="D78" s="159"/>
      <c r="E78" s="159"/>
      <c r="F78" s="160"/>
      <c r="G78" s="156"/>
      <c r="H78" s="122" t="s">
        <v>30</v>
      </c>
      <c r="I78" s="14"/>
      <c r="J78" s="14"/>
      <c r="K78" s="14"/>
      <c r="L78" s="14"/>
      <c r="M78" s="14"/>
      <c r="N78" s="14"/>
      <c r="O78" s="14"/>
      <c r="P78" s="14"/>
      <c r="Q78" s="14"/>
      <c r="R78" s="14"/>
      <c r="S78" s="124"/>
      <c r="T78" s="171"/>
      <c r="U78" s="106"/>
      <c r="V78" s="15"/>
      <c r="W78" s="15"/>
      <c r="X78" s="15"/>
      <c r="Y78" s="15"/>
      <c r="Z78" s="15"/>
      <c r="AA78" s="15"/>
      <c r="AB78" s="15"/>
      <c r="AC78" s="15"/>
      <c r="AD78" s="15"/>
      <c r="AE78" s="15"/>
      <c r="AF78" s="15"/>
      <c r="AG78" s="15"/>
      <c r="AH78" s="15"/>
      <c r="AI78" s="15"/>
      <c r="AJ78" s="15"/>
      <c r="AK78" s="15"/>
      <c r="AL78" s="15"/>
      <c r="AM78" s="104"/>
      <c r="AN78" s="177"/>
      <c r="AO78" s="159"/>
      <c r="AP78" s="174" t="str">
        <f t="shared" ref="AP78:AP134" si="58">IF(OR(AO78="",T78=""),"",AO78-T78)</f>
        <v/>
      </c>
      <c r="AQ78" s="183" t="str">
        <f t="shared" ref="AQ78" si="59">IF(OR(AO78="",G78=""),"",AO78-G78)</f>
        <v/>
      </c>
      <c r="AR78" s="91"/>
      <c r="AT78" s="63">
        <f>IF(Dashboard!$C$4="",1,IF($A78=Dashboard!$C$4,1,0))</f>
        <v>0</v>
      </c>
      <c r="AU78" s="63" t="b">
        <f t="shared" si="50"/>
        <v>1</v>
      </c>
      <c r="AV78" s="63">
        <f t="shared" si="49"/>
        <v>1060</v>
      </c>
      <c r="AW78" s="16" t="str">
        <f>IF(
   AND(
      AU78 = Dashboard!$B$8,
      AV78 = Dashboard!$B$10,
      ISODD(ROW())
   ),
   1,
   ""
)</f>
        <v/>
      </c>
    </row>
    <row r="79" spans="1:49" s="19" customFormat="1" ht="14.4" customHeight="1" x14ac:dyDescent="0.3">
      <c r="A79" s="151"/>
      <c r="B79" s="155"/>
      <c r="C79" s="155"/>
      <c r="D79" s="155"/>
      <c r="E79" s="155"/>
      <c r="F79" s="153"/>
      <c r="G79" s="157"/>
      <c r="H79" s="105" t="s">
        <v>29</v>
      </c>
      <c r="I79" s="17"/>
      <c r="J79" s="17"/>
      <c r="K79" s="17"/>
      <c r="L79" s="17"/>
      <c r="M79" s="17"/>
      <c r="N79" s="17"/>
      <c r="O79" s="17"/>
      <c r="P79" s="17"/>
      <c r="Q79" s="17"/>
      <c r="R79" s="17"/>
      <c r="S79" s="102"/>
      <c r="T79" s="170"/>
      <c r="U79" s="105"/>
      <c r="V79" s="17"/>
      <c r="W79" s="17"/>
      <c r="X79" s="17"/>
      <c r="Y79" s="17"/>
      <c r="Z79" s="17"/>
      <c r="AA79" s="17"/>
      <c r="AB79" s="17"/>
      <c r="AC79" s="17"/>
      <c r="AD79" s="17"/>
      <c r="AE79" s="17"/>
      <c r="AF79" s="17"/>
      <c r="AG79" s="17"/>
      <c r="AH79" s="17"/>
      <c r="AI79" s="17"/>
      <c r="AJ79" s="17"/>
      <c r="AK79" s="17"/>
      <c r="AL79" s="17"/>
      <c r="AM79" s="102"/>
      <c r="AN79" s="178"/>
      <c r="AO79" s="155"/>
      <c r="AP79" s="155"/>
      <c r="AQ79" s="184"/>
      <c r="AR79" s="92"/>
      <c r="AT79" s="63">
        <f>IF(Dashboard!$C$4="",1,IF($A79=Dashboard!$C$4,1,0))</f>
        <v>0</v>
      </c>
      <c r="AU79" s="63" t="b">
        <f t="shared" si="50"/>
        <v>0</v>
      </c>
      <c r="AV79" s="63">
        <f t="shared" si="49"/>
        <v>1060</v>
      </c>
      <c r="AW79" s="16" t="str">
        <f>IF(
   AND(
      AU79 = Dashboard!$B$8,
      AV79 = Dashboard!$B$10,
      ISODD(ROW())
   ),
   1,
   ""
)</f>
        <v/>
      </c>
    </row>
    <row r="80" spans="1:49" s="16" customFormat="1" ht="14.4" customHeight="1" x14ac:dyDescent="0.3">
      <c r="A80" s="161"/>
      <c r="B80" s="159"/>
      <c r="C80" s="159"/>
      <c r="D80" s="159"/>
      <c r="E80" s="159"/>
      <c r="F80" s="160"/>
      <c r="G80" s="156"/>
      <c r="H80" s="122" t="s">
        <v>30</v>
      </c>
      <c r="I80" s="14"/>
      <c r="J80" s="14"/>
      <c r="K80" s="14"/>
      <c r="L80" s="14"/>
      <c r="M80" s="14"/>
      <c r="N80" s="14"/>
      <c r="O80" s="14"/>
      <c r="P80" s="14"/>
      <c r="Q80" s="14"/>
      <c r="R80" s="14"/>
      <c r="S80" s="124"/>
      <c r="T80" s="171"/>
      <c r="U80" s="106"/>
      <c r="V80" s="15"/>
      <c r="W80" s="15"/>
      <c r="X80" s="15"/>
      <c r="Y80" s="15"/>
      <c r="Z80" s="15"/>
      <c r="AA80" s="15"/>
      <c r="AB80" s="15"/>
      <c r="AC80" s="15"/>
      <c r="AD80" s="15"/>
      <c r="AE80" s="15"/>
      <c r="AF80" s="15"/>
      <c r="AG80" s="15"/>
      <c r="AH80" s="15"/>
      <c r="AI80" s="15"/>
      <c r="AJ80" s="15"/>
      <c r="AK80" s="15"/>
      <c r="AL80" s="15"/>
      <c r="AM80" s="104"/>
      <c r="AN80" s="177"/>
      <c r="AO80" s="159"/>
      <c r="AP80" s="174" t="str">
        <f t="shared" ref="AP80:AP136" si="60">IF(OR(AO80="",T80=""),"",AO80-T80)</f>
        <v/>
      </c>
      <c r="AQ80" s="183" t="str">
        <f t="shared" ref="AQ80" si="61">IF(OR(AO80="",G80=""),"",AO80-G80)</f>
        <v/>
      </c>
      <c r="AR80" s="91"/>
      <c r="AT80" s="63">
        <f>IF(Dashboard!$C$4="",1,IF($A80=Dashboard!$C$4,1,0))</f>
        <v>0</v>
      </c>
      <c r="AU80" s="63" t="b">
        <f t="shared" si="50"/>
        <v>1</v>
      </c>
      <c r="AV80" s="63">
        <f t="shared" si="49"/>
        <v>1060</v>
      </c>
      <c r="AW80" s="16" t="str">
        <f>IF(
   AND(
      AU80 = Dashboard!$B$8,
      AV80 = Dashboard!$B$10,
      ISODD(ROW())
   ),
   1,
   ""
)</f>
        <v/>
      </c>
    </row>
    <row r="81" spans="1:49" s="19" customFormat="1" ht="14.4" customHeight="1" x14ac:dyDescent="0.3">
      <c r="A81" s="151"/>
      <c r="B81" s="155"/>
      <c r="C81" s="155"/>
      <c r="D81" s="155"/>
      <c r="E81" s="155"/>
      <c r="F81" s="153"/>
      <c r="G81" s="157"/>
      <c r="H81" s="105" t="s">
        <v>29</v>
      </c>
      <c r="I81" s="17"/>
      <c r="J81" s="17"/>
      <c r="K81" s="17"/>
      <c r="L81" s="17"/>
      <c r="M81" s="17"/>
      <c r="N81" s="17"/>
      <c r="O81" s="17"/>
      <c r="P81" s="17"/>
      <c r="Q81" s="17"/>
      <c r="R81" s="17"/>
      <c r="S81" s="102"/>
      <c r="T81" s="170"/>
      <c r="U81" s="105"/>
      <c r="V81" s="17"/>
      <c r="W81" s="17"/>
      <c r="X81" s="17"/>
      <c r="Y81" s="17"/>
      <c r="Z81" s="17"/>
      <c r="AA81" s="17"/>
      <c r="AB81" s="17"/>
      <c r="AC81" s="17"/>
      <c r="AD81" s="17"/>
      <c r="AE81" s="17"/>
      <c r="AF81" s="17"/>
      <c r="AG81" s="17"/>
      <c r="AH81" s="17"/>
      <c r="AI81" s="17"/>
      <c r="AJ81" s="17"/>
      <c r="AK81" s="17"/>
      <c r="AL81" s="17"/>
      <c r="AM81" s="102"/>
      <c r="AN81" s="178"/>
      <c r="AO81" s="155"/>
      <c r="AP81" s="155"/>
      <c r="AQ81" s="184"/>
      <c r="AR81" s="92"/>
      <c r="AT81" s="63">
        <f>IF(Dashboard!$C$4="",1,IF($A81=Dashboard!$C$4,1,0))</f>
        <v>0</v>
      </c>
      <c r="AU81" s="63" t="b">
        <f t="shared" si="50"/>
        <v>0</v>
      </c>
      <c r="AV81" s="63">
        <f t="shared" si="49"/>
        <v>1060</v>
      </c>
      <c r="AW81" s="16" t="str">
        <f>IF(
   AND(
      AU81 = Dashboard!$B$8,
      AV81 = Dashboard!$B$10,
      ISODD(ROW())
   ),
   1,
   ""
)</f>
        <v/>
      </c>
    </row>
    <row r="82" spans="1:49" s="16" customFormat="1" ht="14.4" customHeight="1" x14ac:dyDescent="0.3">
      <c r="A82" s="161"/>
      <c r="B82" s="159"/>
      <c r="C82" s="159"/>
      <c r="D82" s="159"/>
      <c r="E82" s="159"/>
      <c r="F82" s="160"/>
      <c r="G82" s="156"/>
      <c r="H82" s="122" t="s">
        <v>30</v>
      </c>
      <c r="I82" s="14"/>
      <c r="J82" s="14"/>
      <c r="K82" s="14"/>
      <c r="L82" s="14"/>
      <c r="M82" s="14"/>
      <c r="N82" s="14"/>
      <c r="O82" s="14"/>
      <c r="P82" s="14"/>
      <c r="Q82" s="14"/>
      <c r="R82" s="14"/>
      <c r="S82" s="124"/>
      <c r="T82" s="171"/>
      <c r="U82" s="106"/>
      <c r="V82" s="15"/>
      <c r="W82" s="15"/>
      <c r="X82" s="15"/>
      <c r="Y82" s="15"/>
      <c r="Z82" s="15"/>
      <c r="AA82" s="15"/>
      <c r="AB82" s="15"/>
      <c r="AC82" s="15"/>
      <c r="AD82" s="15"/>
      <c r="AE82" s="15"/>
      <c r="AF82" s="15"/>
      <c r="AG82" s="15"/>
      <c r="AH82" s="15"/>
      <c r="AI82" s="15"/>
      <c r="AJ82" s="15"/>
      <c r="AK82" s="15"/>
      <c r="AL82" s="15"/>
      <c r="AM82" s="104"/>
      <c r="AN82" s="177"/>
      <c r="AO82" s="159"/>
      <c r="AP82" s="174" t="str">
        <f t="shared" ref="AP82" si="62">IF(OR(AO82="",T82=""),"",AO82-T82)</f>
        <v/>
      </c>
      <c r="AQ82" s="183" t="str">
        <f t="shared" ref="AQ82" si="63">IF(OR(AO82="",G82=""),"",AO82-G82)</f>
        <v/>
      </c>
      <c r="AR82" s="91"/>
      <c r="AT82" s="63">
        <f>IF(Dashboard!$C$4="",1,IF($A82=Dashboard!$C$4,1,0))</f>
        <v>0</v>
      </c>
      <c r="AU82" s="63" t="b">
        <f t="shared" si="50"/>
        <v>1</v>
      </c>
      <c r="AV82" s="63">
        <f t="shared" si="49"/>
        <v>1060</v>
      </c>
      <c r="AW82" s="16" t="str">
        <f>IF(
   AND(
      AU82 = Dashboard!$B$8,
      AV82 = Dashboard!$B$10,
      ISODD(ROW())
   ),
   1,
   ""
)</f>
        <v/>
      </c>
    </row>
    <row r="83" spans="1:49" s="19" customFormat="1" ht="14.4" customHeight="1" x14ac:dyDescent="0.3">
      <c r="A83" s="151"/>
      <c r="B83" s="155"/>
      <c r="C83" s="155"/>
      <c r="D83" s="155"/>
      <c r="E83" s="155"/>
      <c r="F83" s="153"/>
      <c r="G83" s="157"/>
      <c r="H83" s="105" t="s">
        <v>29</v>
      </c>
      <c r="I83" s="17"/>
      <c r="J83" s="17"/>
      <c r="K83" s="17"/>
      <c r="L83" s="17"/>
      <c r="M83" s="17"/>
      <c r="N83" s="17"/>
      <c r="O83" s="17"/>
      <c r="P83" s="17"/>
      <c r="Q83" s="17"/>
      <c r="R83" s="17"/>
      <c r="S83" s="102"/>
      <c r="T83" s="170"/>
      <c r="U83" s="105"/>
      <c r="V83" s="17"/>
      <c r="W83" s="17"/>
      <c r="X83" s="17"/>
      <c r="Y83" s="17"/>
      <c r="Z83" s="17"/>
      <c r="AA83" s="17"/>
      <c r="AB83" s="17"/>
      <c r="AC83" s="17"/>
      <c r="AD83" s="17"/>
      <c r="AE83" s="17"/>
      <c r="AF83" s="17"/>
      <c r="AG83" s="17"/>
      <c r="AH83" s="17"/>
      <c r="AI83" s="17"/>
      <c r="AJ83" s="17"/>
      <c r="AK83" s="17"/>
      <c r="AL83" s="17"/>
      <c r="AM83" s="102"/>
      <c r="AN83" s="178"/>
      <c r="AO83" s="155"/>
      <c r="AP83" s="155"/>
      <c r="AQ83" s="184"/>
      <c r="AR83" s="92"/>
      <c r="AT83" s="63">
        <f>IF(Dashboard!$C$4="",1,IF($A83=Dashboard!$C$4,1,0))</f>
        <v>0</v>
      </c>
      <c r="AU83" s="63" t="b">
        <f t="shared" si="50"/>
        <v>0</v>
      </c>
      <c r="AV83" s="63">
        <f t="shared" si="49"/>
        <v>1060</v>
      </c>
      <c r="AW83" s="16" t="str">
        <f>IF(
   AND(
      AU83 = Dashboard!$B$8,
      AV83 = Dashboard!$B$10,
      ISODD(ROW())
   ),
   1,
   ""
)</f>
        <v/>
      </c>
    </row>
    <row r="84" spans="1:49" s="16" customFormat="1" ht="14.4" customHeight="1" x14ac:dyDescent="0.3">
      <c r="A84" s="161"/>
      <c r="B84" s="159"/>
      <c r="C84" s="159"/>
      <c r="D84" s="159"/>
      <c r="E84" s="159"/>
      <c r="F84" s="160"/>
      <c r="G84" s="156"/>
      <c r="H84" s="122" t="s">
        <v>30</v>
      </c>
      <c r="I84" s="14"/>
      <c r="J84" s="14"/>
      <c r="K84" s="14"/>
      <c r="L84" s="14"/>
      <c r="M84" s="14"/>
      <c r="N84" s="14"/>
      <c r="O84" s="14"/>
      <c r="P84" s="14"/>
      <c r="Q84" s="14"/>
      <c r="R84" s="14"/>
      <c r="S84" s="124"/>
      <c r="T84" s="171"/>
      <c r="U84" s="106"/>
      <c r="V84" s="15"/>
      <c r="W84" s="15"/>
      <c r="X84" s="15"/>
      <c r="Y84" s="15"/>
      <c r="Z84" s="15"/>
      <c r="AA84" s="15"/>
      <c r="AB84" s="15"/>
      <c r="AC84" s="15"/>
      <c r="AD84" s="15"/>
      <c r="AE84" s="15"/>
      <c r="AF84" s="15"/>
      <c r="AG84" s="15"/>
      <c r="AH84" s="15"/>
      <c r="AI84" s="15"/>
      <c r="AJ84" s="15"/>
      <c r="AK84" s="15"/>
      <c r="AL84" s="15"/>
      <c r="AM84" s="104"/>
      <c r="AN84" s="177"/>
      <c r="AO84" s="159"/>
      <c r="AP84" s="174" t="str">
        <f t="shared" si="56"/>
        <v/>
      </c>
      <c r="AQ84" s="183" t="str">
        <f t="shared" ref="AQ84" si="64">IF(OR(AO84="",G84=""),"",AO84-G84)</f>
        <v/>
      </c>
      <c r="AR84" s="91"/>
      <c r="AT84" s="63">
        <f>IF(Dashboard!$C$4="",1,IF($A84=Dashboard!$C$4,1,0))</f>
        <v>0</v>
      </c>
      <c r="AU84" s="63" t="b">
        <f t="shared" si="50"/>
        <v>1</v>
      </c>
      <c r="AV84" s="63">
        <f t="shared" si="49"/>
        <v>1060</v>
      </c>
      <c r="AW84" s="16" t="str">
        <f>IF(
   AND(
      AU84 = Dashboard!$B$8,
      AV84 = Dashboard!$B$10,
      ISODD(ROW())
   ),
   1,
   ""
)</f>
        <v/>
      </c>
    </row>
    <row r="85" spans="1:49" s="19" customFormat="1" ht="14.4" customHeight="1" x14ac:dyDescent="0.3">
      <c r="A85" s="151"/>
      <c r="B85" s="155"/>
      <c r="C85" s="155"/>
      <c r="D85" s="155"/>
      <c r="E85" s="155"/>
      <c r="F85" s="153"/>
      <c r="G85" s="157"/>
      <c r="H85" s="105" t="s">
        <v>29</v>
      </c>
      <c r="I85" s="17"/>
      <c r="J85" s="17"/>
      <c r="K85" s="17"/>
      <c r="L85" s="17"/>
      <c r="M85" s="17"/>
      <c r="N85" s="17"/>
      <c r="O85" s="17"/>
      <c r="P85" s="17"/>
      <c r="Q85" s="17"/>
      <c r="R85" s="17"/>
      <c r="S85" s="102"/>
      <c r="T85" s="170"/>
      <c r="U85" s="105"/>
      <c r="V85" s="17"/>
      <c r="W85" s="17"/>
      <c r="X85" s="17"/>
      <c r="Y85" s="17"/>
      <c r="Z85" s="17"/>
      <c r="AA85" s="17"/>
      <c r="AB85" s="17"/>
      <c r="AC85" s="17"/>
      <c r="AD85" s="17"/>
      <c r="AE85" s="17"/>
      <c r="AF85" s="17"/>
      <c r="AG85" s="17"/>
      <c r="AH85" s="17"/>
      <c r="AI85" s="17"/>
      <c r="AJ85" s="17"/>
      <c r="AK85" s="17"/>
      <c r="AL85" s="17"/>
      <c r="AM85" s="102"/>
      <c r="AN85" s="178"/>
      <c r="AO85" s="155"/>
      <c r="AP85" s="155"/>
      <c r="AQ85" s="184"/>
      <c r="AR85" s="92"/>
      <c r="AT85" s="63">
        <f>IF(Dashboard!$C$4="",1,IF($A85=Dashboard!$C$4,1,0))</f>
        <v>0</v>
      </c>
      <c r="AU85" s="63" t="b">
        <f t="shared" si="50"/>
        <v>0</v>
      </c>
      <c r="AV85" s="63">
        <f t="shared" si="49"/>
        <v>1060</v>
      </c>
      <c r="AW85" s="16" t="str">
        <f>IF(
   AND(
      AU85 = Dashboard!$B$8,
      AV85 = Dashboard!$B$10,
      ISODD(ROW())
   ),
   1,
   ""
)</f>
        <v/>
      </c>
    </row>
    <row r="86" spans="1:49" s="16" customFormat="1" ht="14.4" customHeight="1" x14ac:dyDescent="0.3">
      <c r="A86" s="161"/>
      <c r="B86" s="159"/>
      <c r="C86" s="159"/>
      <c r="D86" s="159"/>
      <c r="E86" s="159"/>
      <c r="F86" s="160"/>
      <c r="G86" s="156"/>
      <c r="H86" s="122" t="s">
        <v>30</v>
      </c>
      <c r="I86" s="14"/>
      <c r="J86" s="14"/>
      <c r="K86" s="14"/>
      <c r="L86" s="14"/>
      <c r="M86" s="14"/>
      <c r="N86" s="14"/>
      <c r="O86" s="14"/>
      <c r="P86" s="14"/>
      <c r="Q86" s="14"/>
      <c r="R86" s="14"/>
      <c r="S86" s="124"/>
      <c r="T86" s="171"/>
      <c r="U86" s="106"/>
      <c r="V86" s="15"/>
      <c r="W86" s="15"/>
      <c r="X86" s="15"/>
      <c r="Y86" s="15"/>
      <c r="Z86" s="15"/>
      <c r="AA86" s="15"/>
      <c r="AB86" s="15"/>
      <c r="AC86" s="15"/>
      <c r="AD86" s="15"/>
      <c r="AE86" s="15"/>
      <c r="AF86" s="15"/>
      <c r="AG86" s="15"/>
      <c r="AH86" s="15"/>
      <c r="AI86" s="15"/>
      <c r="AJ86" s="15"/>
      <c r="AK86" s="15"/>
      <c r="AL86" s="15"/>
      <c r="AM86" s="104"/>
      <c r="AN86" s="177"/>
      <c r="AO86" s="159"/>
      <c r="AP86" s="174" t="str">
        <f t="shared" si="58"/>
        <v/>
      </c>
      <c r="AQ86" s="183" t="str">
        <f t="shared" ref="AQ86" si="65">IF(OR(AO86="",G86=""),"",AO86-G86)</f>
        <v/>
      </c>
      <c r="AR86" s="91"/>
      <c r="AT86" s="63">
        <f>IF(Dashboard!$C$4="",1,IF($A86=Dashboard!$C$4,1,0))</f>
        <v>0</v>
      </c>
      <c r="AU86" s="63" t="b">
        <f t="shared" si="50"/>
        <v>1</v>
      </c>
      <c r="AV86" s="63">
        <f t="shared" si="49"/>
        <v>1060</v>
      </c>
      <c r="AW86" s="16" t="str">
        <f>IF(
   AND(
      AU86 = Dashboard!$B$8,
      AV86 = Dashboard!$B$10,
      ISODD(ROW())
   ),
   1,
   ""
)</f>
        <v/>
      </c>
    </row>
    <row r="87" spans="1:49" s="9" customFormat="1" ht="14.4" customHeight="1" x14ac:dyDescent="0.3">
      <c r="A87" s="151"/>
      <c r="B87" s="155"/>
      <c r="C87" s="155"/>
      <c r="D87" s="155"/>
      <c r="E87" s="155"/>
      <c r="F87" s="153"/>
      <c r="G87" s="157"/>
      <c r="H87" s="105" t="s">
        <v>29</v>
      </c>
      <c r="I87" s="20"/>
      <c r="J87" s="20"/>
      <c r="K87" s="20"/>
      <c r="L87" s="20"/>
      <c r="M87" s="20"/>
      <c r="N87" s="20"/>
      <c r="O87" s="20"/>
      <c r="P87" s="20"/>
      <c r="Q87" s="20"/>
      <c r="R87" s="20"/>
      <c r="S87" s="108"/>
      <c r="T87" s="170"/>
      <c r="U87" s="107"/>
      <c r="V87" s="20"/>
      <c r="W87" s="20"/>
      <c r="X87" s="20"/>
      <c r="Y87" s="20"/>
      <c r="Z87" s="20"/>
      <c r="AA87" s="20"/>
      <c r="AB87" s="20"/>
      <c r="AC87" s="20"/>
      <c r="AD87" s="20"/>
      <c r="AE87" s="20"/>
      <c r="AF87" s="20"/>
      <c r="AG87" s="20"/>
      <c r="AH87" s="20"/>
      <c r="AI87" s="20"/>
      <c r="AJ87" s="20"/>
      <c r="AK87" s="20"/>
      <c r="AL87" s="20"/>
      <c r="AM87" s="108"/>
      <c r="AN87" s="178"/>
      <c r="AO87" s="155"/>
      <c r="AP87" s="155"/>
      <c r="AQ87" s="184"/>
      <c r="AR87" s="93"/>
      <c r="AT87" s="63">
        <f>IF(Dashboard!$C$4="",1,IF($A87=Dashboard!$C$4,1,0))</f>
        <v>0</v>
      </c>
      <c r="AU87" s="63" t="b">
        <f t="shared" si="50"/>
        <v>0</v>
      </c>
      <c r="AV87" s="63">
        <f t="shared" si="49"/>
        <v>1060</v>
      </c>
      <c r="AW87" s="16" t="str">
        <f>IF(
   AND(
      AU87 = Dashboard!$B$8,
      AV87 = Dashboard!$B$10,
      ISODD(ROW())
   ),
   1,
   ""
)</f>
        <v/>
      </c>
    </row>
    <row r="88" spans="1:49" s="16" customFormat="1" ht="11.4" customHeight="1" x14ac:dyDescent="0.3">
      <c r="A88" s="161"/>
      <c r="B88" s="159"/>
      <c r="C88" s="159"/>
      <c r="D88" s="159"/>
      <c r="E88" s="159"/>
      <c r="F88" s="160"/>
      <c r="G88" s="156"/>
      <c r="H88" s="122" t="s">
        <v>30</v>
      </c>
      <c r="I88" s="14"/>
      <c r="J88" s="14"/>
      <c r="K88" s="14"/>
      <c r="L88" s="14"/>
      <c r="M88" s="14"/>
      <c r="N88" s="14"/>
      <c r="O88" s="14"/>
      <c r="P88" s="14"/>
      <c r="Q88" s="14"/>
      <c r="R88" s="14"/>
      <c r="S88" s="124"/>
      <c r="T88" s="171"/>
      <c r="U88" s="106"/>
      <c r="V88" s="15"/>
      <c r="W88" s="15"/>
      <c r="X88" s="15"/>
      <c r="Y88" s="15"/>
      <c r="Z88" s="15"/>
      <c r="AA88" s="15"/>
      <c r="AB88" s="15"/>
      <c r="AC88" s="15"/>
      <c r="AD88" s="15"/>
      <c r="AE88" s="15"/>
      <c r="AF88" s="15"/>
      <c r="AG88" s="15"/>
      <c r="AH88" s="15"/>
      <c r="AI88" s="15"/>
      <c r="AJ88" s="15"/>
      <c r="AK88" s="15"/>
      <c r="AL88" s="15"/>
      <c r="AM88" s="104"/>
      <c r="AN88" s="177"/>
      <c r="AO88" s="159"/>
      <c r="AP88" s="174" t="str">
        <f t="shared" si="60"/>
        <v/>
      </c>
      <c r="AQ88" s="183" t="str">
        <f t="shared" ref="AQ88" si="66">IF(OR(AO88="",G88=""),"",AO88-G88)</f>
        <v/>
      </c>
      <c r="AR88" s="91"/>
      <c r="AT88" s="63">
        <f>IF(Dashboard!$C$4="",1,IF($A88=Dashboard!$C$4,1,0))</f>
        <v>0</v>
      </c>
      <c r="AU88" s="63" t="b">
        <f t="shared" si="50"/>
        <v>1</v>
      </c>
      <c r="AV88" s="63">
        <f t="shared" si="49"/>
        <v>1060</v>
      </c>
      <c r="AW88" s="16" t="str">
        <f>IF(
   AND(
      AU88 = Dashboard!$B$8,
      AV88 = Dashboard!$B$10,
      ISODD(ROW())
   ),
   1,
   ""
)</f>
        <v/>
      </c>
    </row>
    <row r="89" spans="1:49" s="19" customFormat="1" ht="11.4" customHeight="1" x14ac:dyDescent="0.3">
      <c r="A89" s="151"/>
      <c r="B89" s="155"/>
      <c r="C89" s="155"/>
      <c r="D89" s="155"/>
      <c r="E89" s="155"/>
      <c r="F89" s="153"/>
      <c r="G89" s="157"/>
      <c r="H89" s="105" t="s">
        <v>29</v>
      </c>
      <c r="I89" s="17"/>
      <c r="J89" s="17"/>
      <c r="K89" s="17"/>
      <c r="L89" s="17"/>
      <c r="M89" s="17"/>
      <c r="N89" s="17"/>
      <c r="O89" s="17"/>
      <c r="P89" s="17"/>
      <c r="Q89" s="17"/>
      <c r="R89" s="17"/>
      <c r="S89" s="102"/>
      <c r="T89" s="170"/>
      <c r="U89" s="105"/>
      <c r="V89" s="17"/>
      <c r="W89" s="17"/>
      <c r="X89" s="17"/>
      <c r="Y89" s="17"/>
      <c r="Z89" s="17"/>
      <c r="AA89" s="17"/>
      <c r="AB89" s="17"/>
      <c r="AC89" s="17"/>
      <c r="AD89" s="17"/>
      <c r="AE89" s="17"/>
      <c r="AF89" s="17"/>
      <c r="AG89" s="17"/>
      <c r="AH89" s="17"/>
      <c r="AI89" s="17"/>
      <c r="AJ89" s="17"/>
      <c r="AK89" s="17"/>
      <c r="AL89" s="17"/>
      <c r="AM89" s="102"/>
      <c r="AN89" s="178"/>
      <c r="AO89" s="155"/>
      <c r="AP89" s="155"/>
      <c r="AQ89" s="184"/>
      <c r="AR89" s="92"/>
      <c r="AT89" s="63">
        <f>IF(Dashboard!$C$4="",1,IF($A89=Dashboard!$C$4,1,0))</f>
        <v>0</v>
      </c>
      <c r="AU89" s="63" t="b">
        <f t="shared" si="50"/>
        <v>0</v>
      </c>
      <c r="AV89" s="63">
        <f t="shared" si="49"/>
        <v>1060</v>
      </c>
      <c r="AW89" s="16" t="str">
        <f>IF(
   AND(
      AU89 = Dashboard!$B$8,
      AV89 = Dashboard!$B$10,
      ISODD(ROW())
   ),
   1,
   ""
)</f>
        <v/>
      </c>
    </row>
    <row r="90" spans="1:49" s="16" customFormat="1" ht="11.4" customHeight="1" x14ac:dyDescent="0.3">
      <c r="A90" s="161"/>
      <c r="B90" s="159"/>
      <c r="C90" s="159"/>
      <c r="D90" s="159"/>
      <c r="E90" s="159"/>
      <c r="F90" s="160"/>
      <c r="G90" s="156"/>
      <c r="H90" s="122" t="s">
        <v>30</v>
      </c>
      <c r="I90" s="14"/>
      <c r="J90" s="14"/>
      <c r="K90" s="14"/>
      <c r="L90" s="14"/>
      <c r="M90" s="14"/>
      <c r="N90" s="14"/>
      <c r="O90" s="14"/>
      <c r="P90" s="14"/>
      <c r="Q90" s="14"/>
      <c r="R90" s="14"/>
      <c r="S90" s="124"/>
      <c r="T90" s="171"/>
      <c r="U90" s="106"/>
      <c r="V90" s="15"/>
      <c r="W90" s="15"/>
      <c r="X90" s="15"/>
      <c r="Y90" s="15"/>
      <c r="Z90" s="15"/>
      <c r="AA90" s="15"/>
      <c r="AB90" s="15"/>
      <c r="AC90" s="15"/>
      <c r="AD90" s="15"/>
      <c r="AE90" s="15"/>
      <c r="AF90" s="15"/>
      <c r="AG90" s="15"/>
      <c r="AH90" s="15"/>
      <c r="AI90" s="15"/>
      <c r="AJ90" s="15"/>
      <c r="AK90" s="15"/>
      <c r="AL90" s="15"/>
      <c r="AM90" s="104"/>
      <c r="AN90" s="177"/>
      <c r="AO90" s="159"/>
      <c r="AP90" s="174" t="str">
        <f t="shared" ref="AP90" si="67">IF(OR(AO90="",T90=""),"",AO90-T90)</f>
        <v/>
      </c>
      <c r="AQ90" s="183" t="str">
        <f t="shared" ref="AQ90" si="68">IF(OR(AO90="",G90=""),"",AO90-G90)</f>
        <v/>
      </c>
      <c r="AR90" s="91"/>
      <c r="AT90" s="63">
        <f>IF(Dashboard!$C$4="",1,IF($A90=Dashboard!$C$4,1,0))</f>
        <v>0</v>
      </c>
      <c r="AU90" s="63" t="b">
        <f t="shared" si="50"/>
        <v>1</v>
      </c>
      <c r="AV90" s="63">
        <f t="shared" si="49"/>
        <v>1060</v>
      </c>
      <c r="AW90" s="16" t="str">
        <f>IF(
   AND(
      AU90 = Dashboard!$B$8,
      AV90 = Dashboard!$B$10,
      ISODD(ROW())
   ),
   1,
   ""
)</f>
        <v/>
      </c>
    </row>
    <row r="91" spans="1:49" s="19" customFormat="1" ht="11.4" customHeight="1" x14ac:dyDescent="0.3">
      <c r="A91" s="151"/>
      <c r="B91" s="155"/>
      <c r="C91" s="155"/>
      <c r="D91" s="155"/>
      <c r="E91" s="155"/>
      <c r="F91" s="153"/>
      <c r="G91" s="157"/>
      <c r="H91" s="105" t="s">
        <v>29</v>
      </c>
      <c r="I91" s="17"/>
      <c r="J91" s="17"/>
      <c r="K91" s="17"/>
      <c r="L91" s="17"/>
      <c r="M91" s="17"/>
      <c r="N91" s="17"/>
      <c r="O91" s="17"/>
      <c r="P91" s="17"/>
      <c r="Q91" s="17"/>
      <c r="R91" s="17"/>
      <c r="S91" s="102"/>
      <c r="T91" s="170"/>
      <c r="U91" s="105"/>
      <c r="V91" s="17"/>
      <c r="W91" s="17"/>
      <c r="X91" s="17"/>
      <c r="Y91" s="17"/>
      <c r="Z91" s="17"/>
      <c r="AA91" s="17"/>
      <c r="AB91" s="17"/>
      <c r="AC91" s="17"/>
      <c r="AD91" s="17"/>
      <c r="AE91" s="17"/>
      <c r="AF91" s="17"/>
      <c r="AG91" s="17"/>
      <c r="AH91" s="17"/>
      <c r="AI91" s="17"/>
      <c r="AJ91" s="17"/>
      <c r="AK91" s="17"/>
      <c r="AL91" s="17"/>
      <c r="AM91" s="102"/>
      <c r="AN91" s="178"/>
      <c r="AO91" s="155"/>
      <c r="AP91" s="155"/>
      <c r="AQ91" s="184"/>
      <c r="AR91" s="92"/>
      <c r="AT91" s="63">
        <f>IF(Dashboard!$C$4="",1,IF($A91=Dashboard!$C$4,1,0))</f>
        <v>0</v>
      </c>
      <c r="AU91" s="63" t="b">
        <f t="shared" si="50"/>
        <v>0</v>
      </c>
      <c r="AV91" s="63">
        <f t="shared" si="49"/>
        <v>1060</v>
      </c>
      <c r="AW91" s="16" t="str">
        <f>IF(
   AND(
      AU91 = Dashboard!$B$8,
      AV91 = Dashboard!$B$10,
      ISODD(ROW())
   ),
   1,
   ""
)</f>
        <v/>
      </c>
    </row>
    <row r="92" spans="1:49" s="16" customFormat="1" ht="11.4" customHeight="1" x14ac:dyDescent="0.3">
      <c r="A92" s="161"/>
      <c r="B92" s="159"/>
      <c r="C92" s="159"/>
      <c r="D92" s="159"/>
      <c r="E92" s="159"/>
      <c r="F92" s="160"/>
      <c r="G92" s="156"/>
      <c r="H92" s="122" t="s">
        <v>30</v>
      </c>
      <c r="I92" s="14"/>
      <c r="J92" s="14"/>
      <c r="K92" s="14"/>
      <c r="L92" s="14"/>
      <c r="M92" s="14"/>
      <c r="N92" s="14"/>
      <c r="O92" s="14"/>
      <c r="P92" s="14"/>
      <c r="Q92" s="14"/>
      <c r="R92" s="14"/>
      <c r="S92" s="124"/>
      <c r="T92" s="171"/>
      <c r="U92" s="106"/>
      <c r="V92" s="15"/>
      <c r="W92" s="15"/>
      <c r="X92" s="15"/>
      <c r="Y92" s="15"/>
      <c r="Z92" s="15"/>
      <c r="AA92" s="15"/>
      <c r="AB92" s="15"/>
      <c r="AC92" s="15"/>
      <c r="AD92" s="15"/>
      <c r="AE92" s="15"/>
      <c r="AF92" s="15"/>
      <c r="AG92" s="15"/>
      <c r="AH92" s="15"/>
      <c r="AI92" s="15"/>
      <c r="AJ92" s="15"/>
      <c r="AK92" s="15"/>
      <c r="AL92" s="15"/>
      <c r="AM92" s="104"/>
      <c r="AN92" s="177"/>
      <c r="AO92" s="159"/>
      <c r="AP92" s="174" t="str">
        <f t="shared" si="56"/>
        <v/>
      </c>
      <c r="AQ92" s="183" t="str">
        <f t="shared" ref="AQ92" si="69">IF(OR(AO92="",G92=""),"",AO92-G92)</f>
        <v/>
      </c>
      <c r="AR92" s="91"/>
      <c r="AT92" s="63">
        <f>IF(Dashboard!$C$4="",1,IF($A92=Dashboard!$C$4,1,0))</f>
        <v>0</v>
      </c>
      <c r="AU92" s="63" t="b">
        <f t="shared" si="50"/>
        <v>1</v>
      </c>
      <c r="AV92" s="63">
        <f t="shared" si="49"/>
        <v>1060</v>
      </c>
      <c r="AW92" s="16" t="str">
        <f>IF(
   AND(
      AU92 = Dashboard!$B$8,
      AV92 = Dashboard!$B$10,
      ISODD(ROW())
   ),
   1,
   ""
)</f>
        <v/>
      </c>
    </row>
    <row r="93" spans="1:49" s="19" customFormat="1" ht="11.4" customHeight="1" x14ac:dyDescent="0.3">
      <c r="A93" s="151"/>
      <c r="B93" s="155"/>
      <c r="C93" s="155"/>
      <c r="D93" s="155"/>
      <c r="E93" s="155"/>
      <c r="F93" s="153"/>
      <c r="G93" s="157"/>
      <c r="H93" s="105" t="s">
        <v>29</v>
      </c>
      <c r="I93" s="17"/>
      <c r="J93" s="17"/>
      <c r="K93" s="17"/>
      <c r="L93" s="17"/>
      <c r="M93" s="17"/>
      <c r="N93" s="17"/>
      <c r="O93" s="17"/>
      <c r="P93" s="17"/>
      <c r="Q93" s="17"/>
      <c r="R93" s="17"/>
      <c r="S93" s="102"/>
      <c r="T93" s="170"/>
      <c r="U93" s="105"/>
      <c r="V93" s="17"/>
      <c r="W93" s="17"/>
      <c r="X93" s="17"/>
      <c r="Y93" s="17"/>
      <c r="Z93" s="17"/>
      <c r="AA93" s="17"/>
      <c r="AB93" s="17"/>
      <c r="AC93" s="17"/>
      <c r="AD93" s="17"/>
      <c r="AE93" s="17"/>
      <c r="AF93" s="17"/>
      <c r="AG93" s="17"/>
      <c r="AH93" s="17"/>
      <c r="AI93" s="17"/>
      <c r="AJ93" s="17"/>
      <c r="AK93" s="17"/>
      <c r="AL93" s="17"/>
      <c r="AM93" s="102"/>
      <c r="AN93" s="178"/>
      <c r="AO93" s="155"/>
      <c r="AP93" s="155"/>
      <c r="AQ93" s="184"/>
      <c r="AR93" s="92"/>
      <c r="AT93" s="63">
        <f>IF(Dashboard!$C$4="",1,IF($A93=Dashboard!$C$4,1,0))</f>
        <v>0</v>
      </c>
      <c r="AU93" s="63" t="b">
        <f t="shared" si="50"/>
        <v>0</v>
      </c>
      <c r="AV93" s="63">
        <f t="shared" si="49"/>
        <v>1060</v>
      </c>
      <c r="AW93" s="16" t="str">
        <f>IF(
   AND(
      AU93 = Dashboard!$B$8,
      AV93 = Dashboard!$B$10,
      ISODD(ROW())
   ),
   1,
   ""
)</f>
        <v/>
      </c>
    </row>
    <row r="94" spans="1:49" s="16" customFormat="1" ht="11.4" customHeight="1" x14ac:dyDescent="0.3">
      <c r="A94" s="161"/>
      <c r="B94" s="159"/>
      <c r="C94" s="159"/>
      <c r="D94" s="159"/>
      <c r="E94" s="159"/>
      <c r="F94" s="160"/>
      <c r="G94" s="156"/>
      <c r="H94" s="122" t="s">
        <v>30</v>
      </c>
      <c r="I94" s="14"/>
      <c r="J94" s="14"/>
      <c r="K94" s="14"/>
      <c r="L94" s="14"/>
      <c r="M94" s="14"/>
      <c r="N94" s="14"/>
      <c r="O94" s="14"/>
      <c r="P94" s="14"/>
      <c r="Q94" s="14"/>
      <c r="R94" s="14"/>
      <c r="S94" s="124"/>
      <c r="T94" s="171"/>
      <c r="U94" s="106"/>
      <c r="V94" s="15"/>
      <c r="W94" s="15"/>
      <c r="X94" s="15"/>
      <c r="Y94" s="15"/>
      <c r="Z94" s="15"/>
      <c r="AA94" s="15"/>
      <c r="AB94" s="15"/>
      <c r="AC94" s="15"/>
      <c r="AD94" s="15"/>
      <c r="AE94" s="15"/>
      <c r="AF94" s="15"/>
      <c r="AG94" s="15"/>
      <c r="AH94" s="15"/>
      <c r="AI94" s="15"/>
      <c r="AJ94" s="15"/>
      <c r="AK94" s="15"/>
      <c r="AL94" s="15"/>
      <c r="AM94" s="104"/>
      <c r="AN94" s="177"/>
      <c r="AO94" s="159"/>
      <c r="AP94" s="174" t="str">
        <f t="shared" si="58"/>
        <v/>
      </c>
      <c r="AQ94" s="183" t="str">
        <f t="shared" ref="AQ94" si="70">IF(OR(AO94="",G94=""),"",AO94-G94)</f>
        <v/>
      </c>
      <c r="AR94" s="91"/>
      <c r="AT94" s="63">
        <f>IF(Dashboard!$C$4="",1,IF($A94=Dashboard!$C$4,1,0))</f>
        <v>0</v>
      </c>
      <c r="AU94" s="63" t="b">
        <f t="shared" si="50"/>
        <v>1</v>
      </c>
      <c r="AV94" s="63">
        <f t="shared" si="49"/>
        <v>1060</v>
      </c>
      <c r="AW94" s="16" t="str">
        <f>IF(
   AND(
      AU94 = Dashboard!$B$8,
      AV94 = Dashboard!$B$10,
      ISODD(ROW())
   ),
   1,
   ""
)</f>
        <v/>
      </c>
    </row>
    <row r="95" spans="1:49" s="19" customFormat="1" ht="11.4" customHeight="1" x14ac:dyDescent="0.3">
      <c r="A95" s="151"/>
      <c r="B95" s="155"/>
      <c r="C95" s="155"/>
      <c r="D95" s="155"/>
      <c r="E95" s="155"/>
      <c r="F95" s="153"/>
      <c r="G95" s="157"/>
      <c r="H95" s="105" t="s">
        <v>29</v>
      </c>
      <c r="I95" s="17"/>
      <c r="J95" s="17"/>
      <c r="K95" s="17"/>
      <c r="L95" s="17"/>
      <c r="M95" s="17"/>
      <c r="N95" s="17"/>
      <c r="O95" s="17"/>
      <c r="P95" s="17"/>
      <c r="Q95" s="17"/>
      <c r="R95" s="17"/>
      <c r="S95" s="102"/>
      <c r="T95" s="170"/>
      <c r="U95" s="105"/>
      <c r="V95" s="17"/>
      <c r="W95" s="17"/>
      <c r="X95" s="17"/>
      <c r="Y95" s="17"/>
      <c r="Z95" s="17"/>
      <c r="AA95" s="17"/>
      <c r="AB95" s="17"/>
      <c r="AC95" s="17"/>
      <c r="AD95" s="17"/>
      <c r="AE95" s="17"/>
      <c r="AF95" s="17"/>
      <c r="AG95" s="17"/>
      <c r="AH95" s="17"/>
      <c r="AI95" s="17"/>
      <c r="AJ95" s="17"/>
      <c r="AK95" s="17"/>
      <c r="AL95" s="17"/>
      <c r="AM95" s="102"/>
      <c r="AN95" s="178"/>
      <c r="AO95" s="155"/>
      <c r="AP95" s="155"/>
      <c r="AQ95" s="184"/>
      <c r="AR95" s="92"/>
      <c r="AT95" s="63">
        <f>IF(Dashboard!$C$4="",1,IF($A95=Dashboard!$C$4,1,0))</f>
        <v>0</v>
      </c>
      <c r="AU95" s="63" t="b">
        <f t="shared" si="50"/>
        <v>0</v>
      </c>
      <c r="AV95" s="63">
        <f t="shared" si="49"/>
        <v>1060</v>
      </c>
      <c r="AW95" s="16" t="str">
        <f>IF(
   AND(
      AU95 = Dashboard!$B$8,
      AV95 = Dashboard!$B$10,
      ISODD(ROW())
   ),
   1,
   ""
)</f>
        <v/>
      </c>
    </row>
    <row r="96" spans="1:49" s="16" customFormat="1" ht="11.4" customHeight="1" x14ac:dyDescent="0.3">
      <c r="A96" s="161"/>
      <c r="B96" s="159"/>
      <c r="C96" s="159"/>
      <c r="D96" s="159"/>
      <c r="E96" s="159"/>
      <c r="F96" s="160"/>
      <c r="G96" s="156"/>
      <c r="H96" s="122" t="s">
        <v>30</v>
      </c>
      <c r="I96" s="14"/>
      <c r="J96" s="14"/>
      <c r="K96" s="14"/>
      <c r="L96" s="14"/>
      <c r="M96" s="14"/>
      <c r="N96" s="14"/>
      <c r="O96" s="14"/>
      <c r="P96" s="14"/>
      <c r="Q96" s="14"/>
      <c r="R96" s="14"/>
      <c r="S96" s="124"/>
      <c r="T96" s="171"/>
      <c r="U96" s="106"/>
      <c r="V96" s="15"/>
      <c r="W96" s="15"/>
      <c r="X96" s="15"/>
      <c r="Y96" s="15"/>
      <c r="Z96" s="15"/>
      <c r="AA96" s="15"/>
      <c r="AB96" s="15"/>
      <c r="AC96" s="15"/>
      <c r="AD96" s="15"/>
      <c r="AE96" s="15"/>
      <c r="AF96" s="15"/>
      <c r="AG96" s="15"/>
      <c r="AH96" s="15"/>
      <c r="AI96" s="15"/>
      <c r="AJ96" s="15"/>
      <c r="AK96" s="15"/>
      <c r="AL96" s="15"/>
      <c r="AM96" s="104"/>
      <c r="AN96" s="177"/>
      <c r="AO96" s="159"/>
      <c r="AP96" s="174" t="str">
        <f t="shared" si="60"/>
        <v/>
      </c>
      <c r="AQ96" s="183" t="str">
        <f t="shared" ref="AQ96" si="71">IF(OR(AO96="",G96=""),"",AO96-G96)</f>
        <v/>
      </c>
      <c r="AR96" s="91"/>
      <c r="AT96" s="63">
        <f>IF(Dashboard!$C$4="",1,IF($A96=Dashboard!$C$4,1,0))</f>
        <v>0</v>
      </c>
      <c r="AU96" s="63" t="b">
        <f t="shared" si="50"/>
        <v>1</v>
      </c>
      <c r="AV96" s="63">
        <f t="shared" si="49"/>
        <v>1060</v>
      </c>
      <c r="AW96" s="16" t="str">
        <f>IF(
   AND(
      AU96 = Dashboard!$B$8,
      AV96 = Dashboard!$B$10,
      ISODD(ROW())
   ),
   1,
   ""
)</f>
        <v/>
      </c>
    </row>
    <row r="97" spans="1:49" s="19" customFormat="1" ht="11.4" customHeight="1" x14ac:dyDescent="0.3">
      <c r="A97" s="151"/>
      <c r="B97" s="155"/>
      <c r="C97" s="155"/>
      <c r="D97" s="155"/>
      <c r="E97" s="155"/>
      <c r="F97" s="153"/>
      <c r="G97" s="157"/>
      <c r="H97" s="105" t="s">
        <v>29</v>
      </c>
      <c r="I97" s="17"/>
      <c r="J97" s="17"/>
      <c r="K97" s="17"/>
      <c r="L97" s="17"/>
      <c r="M97" s="17"/>
      <c r="N97" s="17"/>
      <c r="O97" s="17"/>
      <c r="P97" s="17"/>
      <c r="Q97" s="17"/>
      <c r="R97" s="17"/>
      <c r="S97" s="102"/>
      <c r="T97" s="170"/>
      <c r="U97" s="105"/>
      <c r="V97" s="17"/>
      <c r="W97" s="17"/>
      <c r="X97" s="17"/>
      <c r="Y97" s="17"/>
      <c r="Z97" s="17"/>
      <c r="AA97" s="17"/>
      <c r="AB97" s="17"/>
      <c r="AC97" s="17"/>
      <c r="AD97" s="17"/>
      <c r="AE97" s="17"/>
      <c r="AF97" s="17"/>
      <c r="AG97" s="17"/>
      <c r="AH97" s="17"/>
      <c r="AI97" s="17"/>
      <c r="AJ97" s="17"/>
      <c r="AK97" s="17"/>
      <c r="AL97" s="17"/>
      <c r="AM97" s="102"/>
      <c r="AN97" s="178"/>
      <c r="AO97" s="155"/>
      <c r="AP97" s="155"/>
      <c r="AQ97" s="184"/>
      <c r="AR97" s="92"/>
      <c r="AT97" s="63">
        <f>IF(Dashboard!$C$4="",1,IF($A97=Dashboard!$C$4,1,0))</f>
        <v>0</v>
      </c>
      <c r="AU97" s="63" t="b">
        <f t="shared" si="50"/>
        <v>0</v>
      </c>
      <c r="AV97" s="63">
        <f t="shared" si="49"/>
        <v>1060</v>
      </c>
      <c r="AW97" s="16" t="str">
        <f>IF(
   AND(
      AU97 = Dashboard!$B$8,
      AV97 = Dashboard!$B$10,
      ISODD(ROW())
   ),
   1,
   ""
)</f>
        <v/>
      </c>
    </row>
    <row r="98" spans="1:49" s="16" customFormat="1" ht="11.4" customHeight="1" x14ac:dyDescent="0.3">
      <c r="A98" s="161"/>
      <c r="B98" s="159"/>
      <c r="C98" s="159"/>
      <c r="D98" s="159"/>
      <c r="E98" s="159"/>
      <c r="F98" s="160"/>
      <c r="G98" s="156"/>
      <c r="H98" s="122" t="s">
        <v>30</v>
      </c>
      <c r="I98" s="14"/>
      <c r="J98" s="14"/>
      <c r="K98" s="14"/>
      <c r="L98" s="14"/>
      <c r="M98" s="14"/>
      <c r="N98" s="14"/>
      <c r="O98" s="14"/>
      <c r="P98" s="14"/>
      <c r="Q98" s="14"/>
      <c r="R98" s="14"/>
      <c r="S98" s="124"/>
      <c r="T98" s="171"/>
      <c r="U98" s="106"/>
      <c r="V98" s="15"/>
      <c r="W98" s="15"/>
      <c r="X98" s="15"/>
      <c r="Y98" s="15"/>
      <c r="Z98" s="15"/>
      <c r="AA98" s="15"/>
      <c r="AB98" s="15"/>
      <c r="AC98" s="15"/>
      <c r="AD98" s="15"/>
      <c r="AE98" s="15"/>
      <c r="AF98" s="15"/>
      <c r="AG98" s="15"/>
      <c r="AH98" s="15"/>
      <c r="AI98" s="15"/>
      <c r="AJ98" s="15"/>
      <c r="AK98" s="15"/>
      <c r="AL98" s="15"/>
      <c r="AM98" s="104"/>
      <c r="AN98" s="177"/>
      <c r="AO98" s="159"/>
      <c r="AP98" s="174" t="str">
        <f t="shared" ref="AP98" si="72">IF(OR(AO98="",T98=""),"",AO98-T98)</f>
        <v/>
      </c>
      <c r="AQ98" s="183" t="str">
        <f t="shared" ref="AQ98" si="73">IF(OR(AO98="",G98=""),"",AO98-G98)</f>
        <v/>
      </c>
      <c r="AR98" s="91"/>
      <c r="AT98" s="63">
        <f>IF(Dashboard!$C$4="",1,IF($A98=Dashboard!$C$4,1,0))</f>
        <v>0</v>
      </c>
      <c r="AU98" s="63" t="b">
        <f t="shared" si="50"/>
        <v>1</v>
      </c>
      <c r="AV98" s="63">
        <f t="shared" si="49"/>
        <v>1060</v>
      </c>
      <c r="AW98" s="16" t="str">
        <f>IF(
   AND(
      AU98 = Dashboard!$B$8,
      AV98 = Dashboard!$B$10,
      ISODD(ROW())
   ),
   1,
   ""
)</f>
        <v/>
      </c>
    </row>
    <row r="99" spans="1:49" s="19" customFormat="1" ht="11.4" customHeight="1" x14ac:dyDescent="0.3">
      <c r="A99" s="151"/>
      <c r="B99" s="155"/>
      <c r="C99" s="155"/>
      <c r="D99" s="155"/>
      <c r="E99" s="155"/>
      <c r="F99" s="153"/>
      <c r="G99" s="157"/>
      <c r="H99" s="105" t="s">
        <v>29</v>
      </c>
      <c r="I99" s="17"/>
      <c r="J99" s="17"/>
      <c r="K99" s="17"/>
      <c r="L99" s="17"/>
      <c r="M99" s="17"/>
      <c r="N99" s="17"/>
      <c r="O99" s="17"/>
      <c r="P99" s="17"/>
      <c r="Q99" s="17"/>
      <c r="R99" s="17"/>
      <c r="S99" s="102"/>
      <c r="T99" s="170"/>
      <c r="U99" s="105"/>
      <c r="V99" s="17"/>
      <c r="W99" s="17"/>
      <c r="X99" s="17"/>
      <c r="Y99" s="17"/>
      <c r="Z99" s="17"/>
      <c r="AA99" s="17"/>
      <c r="AB99" s="17"/>
      <c r="AC99" s="17"/>
      <c r="AD99" s="17"/>
      <c r="AE99" s="17"/>
      <c r="AF99" s="17"/>
      <c r="AG99" s="17"/>
      <c r="AH99" s="17"/>
      <c r="AI99" s="17"/>
      <c r="AJ99" s="17"/>
      <c r="AK99" s="17"/>
      <c r="AL99" s="17"/>
      <c r="AM99" s="102"/>
      <c r="AN99" s="178"/>
      <c r="AO99" s="155"/>
      <c r="AP99" s="155"/>
      <c r="AQ99" s="184"/>
      <c r="AR99" s="92"/>
      <c r="AT99" s="63">
        <f>IF(Dashboard!$C$4="",1,IF($A99=Dashboard!$C$4,1,0))</f>
        <v>0</v>
      </c>
      <c r="AU99" s="63" t="b">
        <f t="shared" si="50"/>
        <v>0</v>
      </c>
      <c r="AV99" s="63">
        <f t="shared" si="49"/>
        <v>1060</v>
      </c>
      <c r="AW99" s="16" t="str">
        <f>IF(
   AND(
      AU99 = Dashboard!$B$8,
      AV99 = Dashboard!$B$10,
      ISODD(ROW())
   ),
   1,
   ""
)</f>
        <v/>
      </c>
    </row>
    <row r="100" spans="1:49" s="16" customFormat="1" ht="11.4" customHeight="1" x14ac:dyDescent="0.3">
      <c r="A100" s="161"/>
      <c r="B100" s="159"/>
      <c r="C100" s="159"/>
      <c r="D100" s="159"/>
      <c r="E100" s="159"/>
      <c r="F100" s="160"/>
      <c r="G100" s="156"/>
      <c r="H100" s="122" t="s">
        <v>30</v>
      </c>
      <c r="I100" s="14"/>
      <c r="J100" s="14"/>
      <c r="K100" s="14"/>
      <c r="L100" s="14"/>
      <c r="M100" s="14"/>
      <c r="N100" s="14"/>
      <c r="O100" s="14"/>
      <c r="P100" s="14"/>
      <c r="Q100" s="14"/>
      <c r="R100" s="14"/>
      <c r="S100" s="124"/>
      <c r="T100" s="171"/>
      <c r="U100" s="106"/>
      <c r="V100" s="15"/>
      <c r="W100" s="15"/>
      <c r="X100" s="15"/>
      <c r="Y100" s="15"/>
      <c r="Z100" s="15"/>
      <c r="AA100" s="15"/>
      <c r="AB100" s="15"/>
      <c r="AC100" s="15"/>
      <c r="AD100" s="15"/>
      <c r="AE100" s="15"/>
      <c r="AF100" s="15"/>
      <c r="AG100" s="15"/>
      <c r="AH100" s="15"/>
      <c r="AI100" s="15"/>
      <c r="AJ100" s="15"/>
      <c r="AK100" s="15"/>
      <c r="AL100" s="15"/>
      <c r="AM100" s="104"/>
      <c r="AN100" s="177"/>
      <c r="AO100" s="159"/>
      <c r="AP100" s="174" t="str">
        <f t="shared" si="56"/>
        <v/>
      </c>
      <c r="AQ100" s="183" t="str">
        <f t="shared" ref="AQ100" si="74">IF(OR(AO100="",G100=""),"",AO100-G100)</f>
        <v/>
      </c>
      <c r="AR100" s="91"/>
      <c r="AT100" s="63">
        <f>IF(Dashboard!$C$4="",1,IF($A100=Dashboard!$C$4,1,0))</f>
        <v>0</v>
      </c>
      <c r="AU100" s="63" t="b">
        <f t="shared" si="50"/>
        <v>1</v>
      </c>
      <c r="AV100" s="63">
        <f t="shared" si="49"/>
        <v>1060</v>
      </c>
      <c r="AW100" s="16" t="str">
        <f>IF(
   AND(
      AU100 = Dashboard!$B$8,
      AV100 = Dashboard!$B$10,
      ISODD(ROW())
   ),
   1,
   ""
)</f>
        <v/>
      </c>
    </row>
    <row r="101" spans="1:49" s="19" customFormat="1" ht="11.4" customHeight="1" x14ac:dyDescent="0.3">
      <c r="A101" s="151"/>
      <c r="B101" s="155"/>
      <c r="C101" s="155"/>
      <c r="D101" s="155"/>
      <c r="E101" s="155"/>
      <c r="F101" s="153"/>
      <c r="G101" s="157"/>
      <c r="H101" s="105" t="s">
        <v>29</v>
      </c>
      <c r="I101" s="17"/>
      <c r="J101" s="17"/>
      <c r="K101" s="17"/>
      <c r="L101" s="17"/>
      <c r="M101" s="17"/>
      <c r="N101" s="17"/>
      <c r="O101" s="17"/>
      <c r="P101" s="17"/>
      <c r="Q101" s="17"/>
      <c r="R101" s="17"/>
      <c r="S101" s="102"/>
      <c r="T101" s="170"/>
      <c r="U101" s="105"/>
      <c r="V101" s="17"/>
      <c r="W101" s="17"/>
      <c r="X101" s="17"/>
      <c r="Y101" s="17"/>
      <c r="Z101" s="17"/>
      <c r="AA101" s="17"/>
      <c r="AB101" s="17"/>
      <c r="AC101" s="17"/>
      <c r="AD101" s="17"/>
      <c r="AE101" s="17"/>
      <c r="AF101" s="17"/>
      <c r="AG101" s="17"/>
      <c r="AH101" s="17"/>
      <c r="AI101" s="17"/>
      <c r="AJ101" s="17"/>
      <c r="AK101" s="17"/>
      <c r="AL101" s="17"/>
      <c r="AM101" s="102"/>
      <c r="AN101" s="178"/>
      <c r="AO101" s="155"/>
      <c r="AP101" s="155"/>
      <c r="AQ101" s="184"/>
      <c r="AR101" s="92"/>
      <c r="AT101" s="63">
        <f>IF(Dashboard!$C$4="",1,IF($A101=Dashboard!$C$4,1,0))</f>
        <v>0</v>
      </c>
      <c r="AU101" s="63" t="b">
        <f t="shared" si="50"/>
        <v>0</v>
      </c>
      <c r="AV101" s="63">
        <f t="shared" si="49"/>
        <v>1060</v>
      </c>
      <c r="AW101" s="16" t="str">
        <f>IF(
   AND(
      AU101 = Dashboard!$B$8,
      AV101 = Dashboard!$B$10,
      ISODD(ROW())
   ),
   1,
   ""
)</f>
        <v/>
      </c>
    </row>
    <row r="102" spans="1:49" s="16" customFormat="1" ht="11.4" customHeight="1" x14ac:dyDescent="0.3">
      <c r="A102" s="161"/>
      <c r="B102" s="159"/>
      <c r="C102" s="159"/>
      <c r="D102" s="159"/>
      <c r="E102" s="159"/>
      <c r="F102" s="160"/>
      <c r="G102" s="156"/>
      <c r="H102" s="122" t="s">
        <v>30</v>
      </c>
      <c r="I102" s="14"/>
      <c r="J102" s="14"/>
      <c r="K102" s="14"/>
      <c r="L102" s="14"/>
      <c r="M102" s="14"/>
      <c r="N102" s="14"/>
      <c r="O102" s="14"/>
      <c r="P102" s="14"/>
      <c r="Q102" s="14"/>
      <c r="R102" s="14"/>
      <c r="S102" s="124"/>
      <c r="T102" s="171"/>
      <c r="U102" s="106"/>
      <c r="V102" s="15"/>
      <c r="W102" s="15"/>
      <c r="X102" s="15"/>
      <c r="Y102" s="15"/>
      <c r="Z102" s="15"/>
      <c r="AA102" s="15"/>
      <c r="AB102" s="15"/>
      <c r="AC102" s="15"/>
      <c r="AD102" s="15"/>
      <c r="AE102" s="15"/>
      <c r="AF102" s="15"/>
      <c r="AG102" s="15"/>
      <c r="AH102" s="15"/>
      <c r="AI102" s="15"/>
      <c r="AJ102" s="15"/>
      <c r="AK102" s="15"/>
      <c r="AL102" s="15"/>
      <c r="AM102" s="104"/>
      <c r="AN102" s="177"/>
      <c r="AO102" s="159"/>
      <c r="AP102" s="174" t="str">
        <f t="shared" si="58"/>
        <v/>
      </c>
      <c r="AQ102" s="183" t="str">
        <f t="shared" ref="AQ102" si="75">IF(OR(AO102="",G102=""),"",AO102-G102)</f>
        <v/>
      </c>
      <c r="AR102" s="91"/>
      <c r="AT102" s="63">
        <f>IF(Dashboard!$C$4="",1,IF($A102=Dashboard!$C$4,1,0))</f>
        <v>0</v>
      </c>
      <c r="AU102" s="63" t="b">
        <f t="shared" si="50"/>
        <v>1</v>
      </c>
      <c r="AV102" s="63">
        <f t="shared" si="49"/>
        <v>1060</v>
      </c>
      <c r="AW102" s="16" t="str">
        <f>IF(
   AND(
      AU102 = Dashboard!$B$8,
      AV102 = Dashboard!$B$10,
      ISODD(ROW())
   ),
   1,
   ""
)</f>
        <v/>
      </c>
    </row>
    <row r="103" spans="1:49" s="19" customFormat="1" ht="11.4" customHeight="1" x14ac:dyDescent="0.3">
      <c r="A103" s="151"/>
      <c r="B103" s="155"/>
      <c r="C103" s="155"/>
      <c r="D103" s="155"/>
      <c r="E103" s="155"/>
      <c r="F103" s="153"/>
      <c r="G103" s="157"/>
      <c r="H103" s="105" t="s">
        <v>29</v>
      </c>
      <c r="I103" s="17"/>
      <c r="J103" s="17"/>
      <c r="K103" s="17"/>
      <c r="L103" s="17"/>
      <c r="M103" s="17"/>
      <c r="N103" s="17"/>
      <c r="O103" s="17"/>
      <c r="P103" s="17"/>
      <c r="Q103" s="17"/>
      <c r="R103" s="17"/>
      <c r="S103" s="102"/>
      <c r="T103" s="170"/>
      <c r="U103" s="105"/>
      <c r="V103" s="17"/>
      <c r="W103" s="17"/>
      <c r="X103" s="17"/>
      <c r="Y103" s="17"/>
      <c r="Z103" s="17"/>
      <c r="AA103" s="17"/>
      <c r="AB103" s="17"/>
      <c r="AC103" s="17"/>
      <c r="AD103" s="17"/>
      <c r="AE103" s="17"/>
      <c r="AF103" s="17"/>
      <c r="AG103" s="17"/>
      <c r="AH103" s="17"/>
      <c r="AI103" s="17"/>
      <c r="AJ103" s="17"/>
      <c r="AK103" s="17"/>
      <c r="AL103" s="17"/>
      <c r="AM103" s="102"/>
      <c r="AN103" s="178"/>
      <c r="AO103" s="155"/>
      <c r="AP103" s="155"/>
      <c r="AQ103" s="184"/>
      <c r="AR103" s="92"/>
      <c r="AT103" s="63">
        <f>IF(Dashboard!$C$4="",1,IF($A103=Dashboard!$C$4,1,0))</f>
        <v>0</v>
      </c>
      <c r="AU103" s="63" t="b">
        <f t="shared" si="50"/>
        <v>0</v>
      </c>
      <c r="AV103" s="63">
        <f t="shared" si="49"/>
        <v>1060</v>
      </c>
      <c r="AW103" s="16" t="str">
        <f>IF(
   AND(
      AU103 = Dashboard!$B$8,
      AV103 = Dashboard!$B$10,
      ISODD(ROW())
   ),
   1,
   ""
)</f>
        <v/>
      </c>
    </row>
    <row r="104" spans="1:49" s="16" customFormat="1" ht="11.4" customHeight="1" x14ac:dyDescent="0.3">
      <c r="A104" s="161"/>
      <c r="B104" s="159"/>
      <c r="C104" s="159"/>
      <c r="D104" s="159"/>
      <c r="E104" s="159"/>
      <c r="F104" s="160"/>
      <c r="G104" s="156"/>
      <c r="H104" s="122" t="s">
        <v>30</v>
      </c>
      <c r="I104" s="14"/>
      <c r="J104" s="14"/>
      <c r="K104" s="14"/>
      <c r="L104" s="14"/>
      <c r="M104" s="14"/>
      <c r="N104" s="14"/>
      <c r="O104" s="14"/>
      <c r="P104" s="14"/>
      <c r="Q104" s="14"/>
      <c r="R104" s="14"/>
      <c r="S104" s="124"/>
      <c r="T104" s="171"/>
      <c r="U104" s="106"/>
      <c r="V104" s="15"/>
      <c r="W104" s="15"/>
      <c r="X104" s="15"/>
      <c r="Y104" s="15"/>
      <c r="Z104" s="15"/>
      <c r="AA104" s="15"/>
      <c r="AB104" s="15"/>
      <c r="AC104" s="15"/>
      <c r="AD104" s="15"/>
      <c r="AE104" s="15"/>
      <c r="AF104" s="15"/>
      <c r="AG104" s="15"/>
      <c r="AH104" s="15"/>
      <c r="AI104" s="15"/>
      <c r="AJ104" s="15"/>
      <c r="AK104" s="15"/>
      <c r="AL104" s="15"/>
      <c r="AM104" s="104"/>
      <c r="AN104" s="177"/>
      <c r="AO104" s="159"/>
      <c r="AP104" s="174" t="str">
        <f t="shared" si="60"/>
        <v/>
      </c>
      <c r="AQ104" s="183" t="str">
        <f t="shared" ref="AQ104" si="76">IF(OR(AO104="",G104=""),"",AO104-G104)</f>
        <v/>
      </c>
      <c r="AR104" s="91"/>
      <c r="AT104" s="63">
        <f>IF(Dashboard!$C$4="",1,IF($A104=Dashboard!$C$4,1,0))</f>
        <v>0</v>
      </c>
      <c r="AU104" s="63" t="b">
        <f t="shared" si="50"/>
        <v>1</v>
      </c>
      <c r="AV104" s="63">
        <f t="shared" si="49"/>
        <v>1060</v>
      </c>
      <c r="AW104" s="16" t="str">
        <f>IF(
   AND(
      AU104 = Dashboard!$B$8,
      AV104 = Dashboard!$B$10,
      ISODD(ROW())
   ),
   1,
   ""
)</f>
        <v/>
      </c>
    </row>
    <row r="105" spans="1:49" s="19" customFormat="1" ht="11.4" customHeight="1" x14ac:dyDescent="0.3">
      <c r="A105" s="151"/>
      <c r="B105" s="155"/>
      <c r="C105" s="155"/>
      <c r="D105" s="155"/>
      <c r="E105" s="155"/>
      <c r="F105" s="153"/>
      <c r="G105" s="157"/>
      <c r="H105" s="105" t="s">
        <v>29</v>
      </c>
      <c r="I105" s="17"/>
      <c r="J105" s="17"/>
      <c r="K105" s="17"/>
      <c r="L105" s="17"/>
      <c r="M105" s="17"/>
      <c r="N105" s="17"/>
      <c r="O105" s="17"/>
      <c r="P105" s="17"/>
      <c r="Q105" s="17"/>
      <c r="R105" s="17"/>
      <c r="S105" s="102"/>
      <c r="T105" s="170"/>
      <c r="U105" s="105"/>
      <c r="V105" s="17"/>
      <c r="W105" s="17"/>
      <c r="X105" s="17"/>
      <c r="Y105" s="17"/>
      <c r="Z105" s="17"/>
      <c r="AA105" s="17"/>
      <c r="AB105" s="17"/>
      <c r="AC105" s="17"/>
      <c r="AD105" s="17"/>
      <c r="AE105" s="17"/>
      <c r="AF105" s="17"/>
      <c r="AG105" s="17"/>
      <c r="AH105" s="17"/>
      <c r="AI105" s="17"/>
      <c r="AJ105" s="17"/>
      <c r="AK105" s="17"/>
      <c r="AL105" s="17"/>
      <c r="AM105" s="102"/>
      <c r="AN105" s="178"/>
      <c r="AO105" s="155"/>
      <c r="AP105" s="155"/>
      <c r="AQ105" s="184"/>
      <c r="AR105" s="92"/>
      <c r="AT105" s="63">
        <f>IF(Dashboard!$C$4="",1,IF($A105=Dashboard!$C$4,1,0))</f>
        <v>0</v>
      </c>
      <c r="AU105" s="63" t="b">
        <f t="shared" si="50"/>
        <v>0</v>
      </c>
      <c r="AV105" s="63">
        <f t="shared" si="49"/>
        <v>1060</v>
      </c>
      <c r="AW105" s="16" t="str">
        <f>IF(
   AND(
      AU105 = Dashboard!$B$8,
      AV105 = Dashboard!$B$10,
      ISODD(ROW())
   ),
   1,
   ""
)</f>
        <v/>
      </c>
    </row>
    <row r="106" spans="1:49" s="16" customFormat="1" ht="11.4" customHeight="1" x14ac:dyDescent="0.3">
      <c r="A106" s="161"/>
      <c r="B106" s="159"/>
      <c r="C106" s="159"/>
      <c r="D106" s="159"/>
      <c r="E106" s="159"/>
      <c r="F106" s="160"/>
      <c r="G106" s="156"/>
      <c r="H106" s="122" t="s">
        <v>30</v>
      </c>
      <c r="I106" s="14"/>
      <c r="J106" s="14"/>
      <c r="K106" s="14"/>
      <c r="L106" s="14"/>
      <c r="M106" s="14"/>
      <c r="N106" s="14"/>
      <c r="O106" s="14"/>
      <c r="P106" s="14"/>
      <c r="Q106" s="14"/>
      <c r="R106" s="14"/>
      <c r="S106" s="124"/>
      <c r="T106" s="171"/>
      <c r="U106" s="106"/>
      <c r="V106" s="15"/>
      <c r="W106" s="15"/>
      <c r="X106" s="15"/>
      <c r="Y106" s="15"/>
      <c r="Z106" s="15"/>
      <c r="AA106" s="15"/>
      <c r="AB106" s="15"/>
      <c r="AC106" s="15"/>
      <c r="AD106" s="15"/>
      <c r="AE106" s="15"/>
      <c r="AF106" s="15"/>
      <c r="AG106" s="15"/>
      <c r="AH106" s="15"/>
      <c r="AI106" s="15"/>
      <c r="AJ106" s="15"/>
      <c r="AK106" s="15"/>
      <c r="AL106" s="15"/>
      <c r="AM106" s="104"/>
      <c r="AN106" s="177"/>
      <c r="AO106" s="159"/>
      <c r="AP106" s="174" t="str">
        <f t="shared" ref="AP106" si="77">IF(OR(AO106="",T106=""),"",AO106-T106)</f>
        <v/>
      </c>
      <c r="AQ106" s="183" t="str">
        <f t="shared" ref="AQ106" si="78">IF(OR(AO106="",G106=""),"",AO106-G106)</f>
        <v/>
      </c>
      <c r="AR106" s="91"/>
      <c r="AT106" s="63">
        <f>IF(Dashboard!$C$4="",1,IF($A106=Dashboard!$C$4,1,0))</f>
        <v>0</v>
      </c>
      <c r="AU106" s="63" t="b">
        <f t="shared" si="50"/>
        <v>1</v>
      </c>
      <c r="AV106" s="63">
        <f t="shared" si="49"/>
        <v>1060</v>
      </c>
      <c r="AW106" s="16" t="str">
        <f>IF(
   AND(
      AU106 = Dashboard!$B$8,
      AV106 = Dashboard!$B$10,
      ISODD(ROW())
   ),
   1,
   ""
)</f>
        <v/>
      </c>
    </row>
    <row r="107" spans="1:49" s="19" customFormat="1" ht="11.4" customHeight="1" x14ac:dyDescent="0.3">
      <c r="A107" s="151"/>
      <c r="B107" s="155"/>
      <c r="C107" s="155"/>
      <c r="D107" s="155"/>
      <c r="E107" s="155"/>
      <c r="F107" s="153"/>
      <c r="G107" s="157"/>
      <c r="H107" s="105" t="s">
        <v>29</v>
      </c>
      <c r="I107" s="17"/>
      <c r="J107" s="17"/>
      <c r="K107" s="17"/>
      <c r="L107" s="17"/>
      <c r="M107" s="17"/>
      <c r="N107" s="17"/>
      <c r="O107" s="17"/>
      <c r="P107" s="17"/>
      <c r="Q107" s="17"/>
      <c r="R107" s="17"/>
      <c r="S107" s="102"/>
      <c r="T107" s="170"/>
      <c r="U107" s="105"/>
      <c r="V107" s="17"/>
      <c r="W107" s="17"/>
      <c r="X107" s="17"/>
      <c r="Y107" s="17"/>
      <c r="Z107" s="17"/>
      <c r="AA107" s="17"/>
      <c r="AB107" s="17"/>
      <c r="AC107" s="17"/>
      <c r="AD107" s="17"/>
      <c r="AE107" s="17"/>
      <c r="AF107" s="17"/>
      <c r="AG107" s="17"/>
      <c r="AH107" s="17"/>
      <c r="AI107" s="17"/>
      <c r="AJ107" s="17"/>
      <c r="AK107" s="17"/>
      <c r="AL107" s="17"/>
      <c r="AM107" s="102"/>
      <c r="AN107" s="178"/>
      <c r="AO107" s="155"/>
      <c r="AP107" s="155"/>
      <c r="AQ107" s="184"/>
      <c r="AR107" s="92"/>
      <c r="AT107" s="63">
        <f>IF(Dashboard!$C$4="",1,IF($A107=Dashboard!$C$4,1,0))</f>
        <v>0</v>
      </c>
      <c r="AU107" s="63" t="b">
        <f t="shared" si="50"/>
        <v>0</v>
      </c>
      <c r="AV107" s="63">
        <f t="shared" si="49"/>
        <v>1060</v>
      </c>
      <c r="AW107" s="16" t="str">
        <f>IF(
   AND(
      AU107 = Dashboard!$B$8,
      AV107 = Dashboard!$B$10,
      ISODD(ROW())
   ),
   1,
   ""
)</f>
        <v/>
      </c>
    </row>
    <row r="108" spans="1:49" s="16" customFormat="1" ht="11.4" customHeight="1" x14ac:dyDescent="0.3">
      <c r="A108" s="161"/>
      <c r="B108" s="159"/>
      <c r="C108" s="159"/>
      <c r="D108" s="159"/>
      <c r="E108" s="159"/>
      <c r="F108" s="160"/>
      <c r="G108" s="156"/>
      <c r="H108" s="122" t="s">
        <v>30</v>
      </c>
      <c r="I108" s="14"/>
      <c r="J108" s="14"/>
      <c r="K108" s="14"/>
      <c r="L108" s="14"/>
      <c r="M108" s="14"/>
      <c r="N108" s="14"/>
      <c r="O108" s="14"/>
      <c r="P108" s="14"/>
      <c r="Q108" s="14"/>
      <c r="R108" s="14"/>
      <c r="S108" s="124"/>
      <c r="T108" s="171"/>
      <c r="U108" s="106"/>
      <c r="V108" s="15"/>
      <c r="W108" s="15"/>
      <c r="X108" s="15"/>
      <c r="Y108" s="15"/>
      <c r="Z108" s="15"/>
      <c r="AA108" s="15"/>
      <c r="AB108" s="15"/>
      <c r="AC108" s="15"/>
      <c r="AD108" s="15"/>
      <c r="AE108" s="15"/>
      <c r="AF108" s="15"/>
      <c r="AG108" s="15"/>
      <c r="AH108" s="15"/>
      <c r="AI108" s="15"/>
      <c r="AJ108" s="15"/>
      <c r="AK108" s="15"/>
      <c r="AL108" s="15"/>
      <c r="AM108" s="104"/>
      <c r="AN108" s="177"/>
      <c r="AO108" s="159"/>
      <c r="AP108" s="174" t="str">
        <f t="shared" si="56"/>
        <v/>
      </c>
      <c r="AQ108" s="183" t="str">
        <f t="shared" ref="AQ108" si="79">IF(OR(AO108="",G108=""),"",AO108-G108)</f>
        <v/>
      </c>
      <c r="AR108" s="91"/>
      <c r="AT108" s="63">
        <f>IF(Dashboard!$C$4="",1,IF($A108=Dashboard!$C$4,1,0))</f>
        <v>0</v>
      </c>
      <c r="AU108" s="63" t="b">
        <f t="shared" si="50"/>
        <v>1</v>
      </c>
      <c r="AV108" s="63">
        <f t="shared" si="49"/>
        <v>1060</v>
      </c>
      <c r="AW108" s="16" t="str">
        <f>IF(
   AND(
      AU108 = Dashboard!$B$8,
      AV108 = Dashboard!$B$10,
      ISODD(ROW())
   ),
   1,
   ""
)</f>
        <v/>
      </c>
    </row>
    <row r="109" spans="1:49" s="19" customFormat="1" ht="11.4" customHeight="1" x14ac:dyDescent="0.3">
      <c r="A109" s="151"/>
      <c r="B109" s="155"/>
      <c r="C109" s="155"/>
      <c r="D109" s="155"/>
      <c r="E109" s="155"/>
      <c r="F109" s="153"/>
      <c r="G109" s="157"/>
      <c r="H109" s="105" t="s">
        <v>29</v>
      </c>
      <c r="I109" s="17"/>
      <c r="J109" s="17"/>
      <c r="K109" s="17"/>
      <c r="L109" s="17"/>
      <c r="M109" s="17"/>
      <c r="N109" s="17"/>
      <c r="O109" s="17"/>
      <c r="P109" s="17"/>
      <c r="Q109" s="17"/>
      <c r="R109" s="17"/>
      <c r="S109" s="102"/>
      <c r="T109" s="170"/>
      <c r="U109" s="105"/>
      <c r="V109" s="17"/>
      <c r="W109" s="17"/>
      <c r="X109" s="17"/>
      <c r="Y109" s="17"/>
      <c r="Z109" s="17"/>
      <c r="AA109" s="17"/>
      <c r="AB109" s="17"/>
      <c r="AC109" s="17"/>
      <c r="AD109" s="17"/>
      <c r="AE109" s="17"/>
      <c r="AF109" s="17"/>
      <c r="AG109" s="17"/>
      <c r="AH109" s="17"/>
      <c r="AI109" s="17"/>
      <c r="AJ109" s="17"/>
      <c r="AK109" s="17"/>
      <c r="AL109" s="17"/>
      <c r="AM109" s="102"/>
      <c r="AN109" s="178"/>
      <c r="AO109" s="155"/>
      <c r="AP109" s="155"/>
      <c r="AQ109" s="184"/>
      <c r="AR109" s="92"/>
      <c r="AT109" s="63">
        <f>IF(Dashboard!$C$4="",1,IF($A109=Dashboard!$C$4,1,0))</f>
        <v>0</v>
      </c>
      <c r="AU109" s="63" t="b">
        <f t="shared" si="50"/>
        <v>0</v>
      </c>
      <c r="AV109" s="63">
        <f t="shared" si="49"/>
        <v>1060</v>
      </c>
      <c r="AW109" s="16" t="str">
        <f>IF(
   AND(
      AU109 = Dashboard!$B$8,
      AV109 = Dashboard!$B$10,
      ISODD(ROW())
   ),
   1,
   ""
)</f>
        <v/>
      </c>
    </row>
    <row r="110" spans="1:49" s="16" customFormat="1" ht="11.4" customHeight="1" x14ac:dyDescent="0.3">
      <c r="A110" s="161"/>
      <c r="B110" s="159"/>
      <c r="C110" s="159"/>
      <c r="D110" s="159"/>
      <c r="E110" s="159"/>
      <c r="F110" s="160"/>
      <c r="G110" s="156"/>
      <c r="H110" s="122" t="s">
        <v>30</v>
      </c>
      <c r="I110" s="14"/>
      <c r="J110" s="14"/>
      <c r="K110" s="14"/>
      <c r="L110" s="14"/>
      <c r="M110" s="14"/>
      <c r="N110" s="14"/>
      <c r="O110" s="14"/>
      <c r="P110" s="14"/>
      <c r="Q110" s="14"/>
      <c r="R110" s="14"/>
      <c r="S110" s="124"/>
      <c r="T110" s="171"/>
      <c r="U110" s="106"/>
      <c r="V110" s="15"/>
      <c r="W110" s="15"/>
      <c r="X110" s="15"/>
      <c r="Y110" s="15"/>
      <c r="Z110" s="15"/>
      <c r="AA110" s="15"/>
      <c r="AB110" s="15"/>
      <c r="AC110" s="15"/>
      <c r="AD110" s="15"/>
      <c r="AE110" s="15"/>
      <c r="AF110" s="15"/>
      <c r="AG110" s="15"/>
      <c r="AH110" s="15"/>
      <c r="AI110" s="15"/>
      <c r="AJ110" s="15"/>
      <c r="AK110" s="15"/>
      <c r="AL110" s="15"/>
      <c r="AM110" s="104"/>
      <c r="AN110" s="177"/>
      <c r="AO110" s="159"/>
      <c r="AP110" s="174" t="str">
        <f t="shared" si="58"/>
        <v/>
      </c>
      <c r="AQ110" s="183" t="str">
        <f t="shared" ref="AQ110" si="80">IF(OR(AO110="",G110=""),"",AO110-G110)</f>
        <v/>
      </c>
      <c r="AR110" s="91"/>
      <c r="AT110" s="63">
        <f>IF(Dashboard!$C$4="",1,IF($A110=Dashboard!$C$4,1,0))</f>
        <v>0</v>
      </c>
      <c r="AU110" s="63" t="b">
        <f t="shared" si="50"/>
        <v>1</v>
      </c>
      <c r="AV110" s="63">
        <f t="shared" si="49"/>
        <v>1060</v>
      </c>
      <c r="AW110" s="16" t="str">
        <f>IF(
   AND(
      AU110 = Dashboard!$B$8,
      AV110 = Dashboard!$B$10,
      ISODD(ROW())
   ),
   1,
   ""
)</f>
        <v/>
      </c>
    </row>
    <row r="111" spans="1:49" s="19" customFormat="1" ht="11.4" customHeight="1" x14ac:dyDescent="0.3">
      <c r="A111" s="151"/>
      <c r="B111" s="155"/>
      <c r="C111" s="155"/>
      <c r="D111" s="155"/>
      <c r="E111" s="155"/>
      <c r="F111" s="153"/>
      <c r="G111" s="157"/>
      <c r="H111" s="105" t="s">
        <v>29</v>
      </c>
      <c r="I111" s="17"/>
      <c r="J111" s="17"/>
      <c r="K111" s="17"/>
      <c r="L111" s="17"/>
      <c r="M111" s="17"/>
      <c r="N111" s="17"/>
      <c r="O111" s="17"/>
      <c r="P111" s="17"/>
      <c r="Q111" s="17"/>
      <c r="R111" s="17"/>
      <c r="S111" s="102"/>
      <c r="T111" s="170"/>
      <c r="U111" s="105"/>
      <c r="V111" s="17"/>
      <c r="W111" s="17"/>
      <c r="X111" s="17"/>
      <c r="Y111" s="17"/>
      <c r="Z111" s="17"/>
      <c r="AA111" s="17"/>
      <c r="AB111" s="17"/>
      <c r="AC111" s="17"/>
      <c r="AD111" s="17"/>
      <c r="AE111" s="17"/>
      <c r="AF111" s="17"/>
      <c r="AG111" s="17"/>
      <c r="AH111" s="17"/>
      <c r="AI111" s="17"/>
      <c r="AJ111" s="17"/>
      <c r="AK111" s="17"/>
      <c r="AL111" s="17"/>
      <c r="AM111" s="102"/>
      <c r="AN111" s="178"/>
      <c r="AO111" s="155"/>
      <c r="AP111" s="155"/>
      <c r="AQ111" s="184"/>
      <c r="AR111" s="92"/>
      <c r="AT111" s="63">
        <f>IF(Dashboard!$C$4="",1,IF($A111=Dashboard!$C$4,1,0))</f>
        <v>0</v>
      </c>
      <c r="AU111" s="63" t="b">
        <f t="shared" si="50"/>
        <v>0</v>
      </c>
      <c r="AV111" s="63">
        <f t="shared" si="49"/>
        <v>1060</v>
      </c>
      <c r="AW111" s="16" t="str">
        <f>IF(
   AND(
      AU111 = Dashboard!$B$8,
      AV111 = Dashboard!$B$10,
      ISODD(ROW())
   ),
   1,
   ""
)</f>
        <v/>
      </c>
    </row>
    <row r="112" spans="1:49" s="10" customFormat="1" x14ac:dyDescent="0.3">
      <c r="A112" s="161"/>
      <c r="B112" s="159"/>
      <c r="C112" s="159"/>
      <c r="D112" s="159"/>
      <c r="E112" s="159"/>
      <c r="F112" s="160"/>
      <c r="G112" s="156"/>
      <c r="H112" s="122" t="s">
        <v>30</v>
      </c>
      <c r="I112" s="12"/>
      <c r="J112" s="12"/>
      <c r="K112" s="12"/>
      <c r="L112" s="12"/>
      <c r="M112" s="12"/>
      <c r="N112" s="12"/>
      <c r="O112" s="12"/>
      <c r="P112" s="12"/>
      <c r="Q112" s="12"/>
      <c r="R112" s="12"/>
      <c r="S112" s="125"/>
      <c r="T112" s="171"/>
      <c r="U112" s="109"/>
      <c r="V112" s="13"/>
      <c r="W112" s="13"/>
      <c r="X112" s="13"/>
      <c r="Y112" s="13"/>
      <c r="Z112" s="13"/>
      <c r="AA112" s="13"/>
      <c r="AB112" s="13"/>
      <c r="AC112" s="13"/>
      <c r="AD112" s="13"/>
      <c r="AE112" s="13"/>
      <c r="AF112" s="13"/>
      <c r="AG112" s="13"/>
      <c r="AH112" s="13"/>
      <c r="AI112" s="13"/>
      <c r="AJ112" s="13"/>
      <c r="AK112" s="13"/>
      <c r="AL112" s="13"/>
      <c r="AM112" s="110"/>
      <c r="AN112" s="177"/>
      <c r="AO112" s="159"/>
      <c r="AP112" s="174" t="str">
        <f t="shared" si="60"/>
        <v/>
      </c>
      <c r="AQ112" s="183" t="str">
        <f t="shared" ref="AQ112" si="81">IF(OR(AO112="",G112=""),"",AO112-G112)</f>
        <v/>
      </c>
      <c r="AR112" s="94"/>
      <c r="AT112" s="63">
        <f>IF(Dashboard!$C$4="",1,IF($A112=Dashboard!$C$4,1,0))</f>
        <v>0</v>
      </c>
      <c r="AU112" s="63" t="b">
        <f t="shared" si="50"/>
        <v>1</v>
      </c>
      <c r="AV112" s="63">
        <f t="shared" si="49"/>
        <v>1060</v>
      </c>
      <c r="AW112" s="16" t="str">
        <f>IF(
   AND(
      AU112 = Dashboard!$B$8,
      AV112 = Dashboard!$B$10,
      ISODD(ROW())
   ),
   1,
   ""
)</f>
        <v/>
      </c>
    </row>
    <row r="113" spans="1:49" x14ac:dyDescent="0.3">
      <c r="A113" s="151"/>
      <c r="B113" s="162"/>
      <c r="C113" s="162"/>
      <c r="D113" s="162"/>
      <c r="E113" s="162"/>
      <c r="F113" s="163"/>
      <c r="G113" s="164"/>
      <c r="H113" s="105" t="s">
        <v>29</v>
      </c>
      <c r="I113" s="11"/>
      <c r="J113" s="11"/>
      <c r="K113" s="11"/>
      <c r="L113" s="11"/>
      <c r="M113" s="11"/>
      <c r="N113" s="11"/>
      <c r="O113" s="11"/>
      <c r="P113" s="11"/>
      <c r="Q113" s="11"/>
      <c r="R113" s="11"/>
      <c r="S113" s="112"/>
      <c r="T113" s="173"/>
      <c r="U113" s="111"/>
      <c r="V113" s="11"/>
      <c r="W113" s="11"/>
      <c r="X113" s="11"/>
      <c r="Y113" s="11"/>
      <c r="Z113" s="11"/>
      <c r="AA113" s="11"/>
      <c r="AB113" s="11"/>
      <c r="AC113" s="11"/>
      <c r="AD113" s="11"/>
      <c r="AE113" s="11"/>
      <c r="AF113" s="11"/>
      <c r="AG113" s="11"/>
      <c r="AH113" s="11"/>
      <c r="AI113" s="11"/>
      <c r="AJ113" s="11"/>
      <c r="AK113" s="11"/>
      <c r="AL113" s="11"/>
      <c r="AM113" s="112"/>
      <c r="AN113" s="182"/>
      <c r="AO113" s="162"/>
      <c r="AP113" s="155"/>
      <c r="AQ113" s="184"/>
      <c r="AR113" s="95"/>
      <c r="AT113" s="63">
        <f>IF(Dashboard!$C$4="",1,IF($A113=Dashboard!$C$4,1,0))</f>
        <v>0</v>
      </c>
      <c r="AU113" s="63" t="b">
        <f t="shared" si="50"/>
        <v>0</v>
      </c>
      <c r="AV113" s="63">
        <f t="shared" si="49"/>
        <v>1060</v>
      </c>
      <c r="AW113" s="16" t="str">
        <f>IF(
   AND(
      AU113 = Dashboard!$B$8,
      AV113 = Dashboard!$B$10,
      ISODD(ROW())
   ),
   1,
   ""
)</f>
        <v/>
      </c>
    </row>
    <row r="114" spans="1:49" x14ac:dyDescent="0.3">
      <c r="A114" s="161"/>
      <c r="B114" s="165"/>
      <c r="C114" s="165"/>
      <c r="D114" s="165"/>
      <c r="E114" s="165"/>
      <c r="F114" s="166"/>
      <c r="G114" s="167"/>
      <c r="H114" s="122" t="s">
        <v>30</v>
      </c>
      <c r="S114" s="126"/>
      <c r="T114" s="172"/>
      <c r="U114" s="113"/>
      <c r="AM114" s="114"/>
      <c r="AN114" s="181"/>
      <c r="AO114" s="165"/>
      <c r="AP114" s="174" t="str">
        <f t="shared" ref="AP114" si="82">IF(OR(AO114="",T114=""),"",AO114-T114)</f>
        <v/>
      </c>
      <c r="AQ114" s="183" t="str">
        <f t="shared" ref="AQ114" si="83">IF(OR(AO114="",G114=""),"",AO114-G114)</f>
        <v/>
      </c>
      <c r="AR114" s="95"/>
      <c r="AT114" s="63">
        <f>IF(Dashboard!$C$4="",1,IF($A114=Dashboard!$C$4,1,0))</f>
        <v>0</v>
      </c>
      <c r="AU114" s="63" t="b">
        <f t="shared" si="50"/>
        <v>1</v>
      </c>
      <c r="AV114" s="63">
        <f t="shared" si="49"/>
        <v>1060</v>
      </c>
      <c r="AW114" s="16" t="str">
        <f>IF(
   AND(
      AU114 = Dashboard!$B$8,
      AV114 = Dashboard!$B$10,
      ISODD(ROW())
   ),
   1,
   ""
)</f>
        <v/>
      </c>
    </row>
    <row r="115" spans="1:49" x14ac:dyDescent="0.3">
      <c r="A115" s="151"/>
      <c r="B115" s="162"/>
      <c r="C115" s="162"/>
      <c r="D115" s="162"/>
      <c r="E115" s="162"/>
      <c r="F115" s="163"/>
      <c r="G115" s="164"/>
      <c r="H115" s="105" t="s">
        <v>29</v>
      </c>
      <c r="I115" s="11"/>
      <c r="J115" s="11"/>
      <c r="K115" s="11"/>
      <c r="L115" s="11"/>
      <c r="M115" s="11"/>
      <c r="N115" s="11"/>
      <c r="O115" s="11"/>
      <c r="P115" s="11"/>
      <c r="Q115" s="11"/>
      <c r="R115" s="11"/>
      <c r="S115" s="112"/>
      <c r="T115" s="173"/>
      <c r="U115" s="111"/>
      <c r="V115" s="11"/>
      <c r="W115" s="11"/>
      <c r="X115" s="11"/>
      <c r="Y115" s="11"/>
      <c r="Z115" s="11"/>
      <c r="AA115" s="11"/>
      <c r="AB115" s="11"/>
      <c r="AC115" s="11"/>
      <c r="AD115" s="11"/>
      <c r="AE115" s="11"/>
      <c r="AF115" s="11"/>
      <c r="AG115" s="11"/>
      <c r="AH115" s="11"/>
      <c r="AI115" s="11"/>
      <c r="AJ115" s="11"/>
      <c r="AK115" s="11"/>
      <c r="AL115" s="11"/>
      <c r="AM115" s="112"/>
      <c r="AN115" s="182"/>
      <c r="AO115" s="162"/>
      <c r="AP115" s="155"/>
      <c r="AQ115" s="184"/>
      <c r="AR115" s="95"/>
      <c r="AT115" s="63">
        <f>IF(Dashboard!$C$4="",1,IF($A115=Dashboard!$C$4,1,0))</f>
        <v>0</v>
      </c>
      <c r="AU115" s="63" t="b">
        <f t="shared" si="50"/>
        <v>0</v>
      </c>
      <c r="AV115" s="63">
        <f t="shared" si="49"/>
        <v>1060</v>
      </c>
      <c r="AW115" s="16" t="str">
        <f>IF(
   AND(
      AU115 = Dashboard!$B$8,
      AV115 = Dashboard!$B$10,
      ISODD(ROW())
   ),
   1,
   ""
)</f>
        <v/>
      </c>
    </row>
    <row r="116" spans="1:49" x14ac:dyDescent="0.3">
      <c r="A116" s="161"/>
      <c r="B116" s="165"/>
      <c r="C116" s="165"/>
      <c r="D116" s="165"/>
      <c r="E116" s="165"/>
      <c r="F116" s="166"/>
      <c r="G116" s="167"/>
      <c r="H116" s="122" t="s">
        <v>30</v>
      </c>
      <c r="S116" s="126"/>
      <c r="T116" s="172"/>
      <c r="U116" s="113"/>
      <c r="AM116" s="114"/>
      <c r="AN116" s="181"/>
      <c r="AO116" s="165"/>
      <c r="AP116" s="174" t="str">
        <f t="shared" si="56"/>
        <v/>
      </c>
      <c r="AQ116" s="183" t="str">
        <f t="shared" ref="AQ116" si="84">IF(OR(AO116="",G116=""),"",AO116-G116)</f>
        <v/>
      </c>
      <c r="AR116" s="95"/>
      <c r="AT116" s="63">
        <f>IF(Dashboard!$C$4="",1,IF($A116=Dashboard!$C$4,1,0))</f>
        <v>0</v>
      </c>
      <c r="AU116" s="63" t="b">
        <f t="shared" si="50"/>
        <v>1</v>
      </c>
      <c r="AV116" s="63">
        <f t="shared" si="49"/>
        <v>1060</v>
      </c>
      <c r="AW116" s="16" t="str">
        <f>IF(
   AND(
      AU116 = Dashboard!$B$8,
      AV116 = Dashboard!$B$10,
      ISODD(ROW())
   ),
   1,
   ""
)</f>
        <v/>
      </c>
    </row>
    <row r="117" spans="1:49" x14ac:dyDescent="0.3">
      <c r="A117" s="151"/>
      <c r="B117" s="162"/>
      <c r="C117" s="162"/>
      <c r="D117" s="162"/>
      <c r="E117" s="162"/>
      <c r="F117" s="163"/>
      <c r="G117" s="164"/>
      <c r="H117" s="105" t="s">
        <v>29</v>
      </c>
      <c r="I117" s="11"/>
      <c r="J117" s="11"/>
      <c r="K117" s="11"/>
      <c r="L117" s="11"/>
      <c r="M117" s="11"/>
      <c r="N117" s="11"/>
      <c r="O117" s="11"/>
      <c r="P117" s="11"/>
      <c r="Q117" s="11"/>
      <c r="R117" s="11"/>
      <c r="S117" s="112"/>
      <c r="T117" s="173"/>
      <c r="U117" s="111"/>
      <c r="V117" s="11"/>
      <c r="W117" s="11"/>
      <c r="X117" s="11"/>
      <c r="Y117" s="11"/>
      <c r="Z117" s="11"/>
      <c r="AA117" s="11"/>
      <c r="AB117" s="11"/>
      <c r="AC117" s="11"/>
      <c r="AD117" s="11"/>
      <c r="AE117" s="11"/>
      <c r="AF117" s="11"/>
      <c r="AG117" s="11"/>
      <c r="AH117" s="11"/>
      <c r="AI117" s="11"/>
      <c r="AJ117" s="11"/>
      <c r="AK117" s="11"/>
      <c r="AL117" s="11"/>
      <c r="AM117" s="112"/>
      <c r="AN117" s="182"/>
      <c r="AO117" s="162"/>
      <c r="AP117" s="155"/>
      <c r="AQ117" s="184"/>
      <c r="AR117" s="95"/>
      <c r="AT117" s="63">
        <f>IF(Dashboard!$C$4="",1,IF($A117=Dashboard!$C$4,1,0))</f>
        <v>0</v>
      </c>
      <c r="AU117" s="63" t="b">
        <f t="shared" si="50"/>
        <v>0</v>
      </c>
      <c r="AV117" s="63">
        <f t="shared" si="49"/>
        <v>1060</v>
      </c>
      <c r="AW117" s="16" t="str">
        <f>IF(
   AND(
      AU117 = Dashboard!$B$8,
      AV117 = Dashboard!$B$10,
      ISODD(ROW())
   ),
   1,
   ""
)</f>
        <v/>
      </c>
    </row>
    <row r="118" spans="1:49" x14ac:dyDescent="0.3">
      <c r="A118" s="161"/>
      <c r="B118" s="165"/>
      <c r="C118" s="165"/>
      <c r="D118" s="165"/>
      <c r="E118" s="165"/>
      <c r="F118" s="166"/>
      <c r="G118" s="167"/>
      <c r="H118" s="122" t="s">
        <v>30</v>
      </c>
      <c r="S118" s="126"/>
      <c r="T118" s="172"/>
      <c r="U118" s="113"/>
      <c r="AM118" s="114"/>
      <c r="AN118" s="181"/>
      <c r="AO118" s="165"/>
      <c r="AP118" s="174" t="str">
        <f t="shared" si="58"/>
        <v/>
      </c>
      <c r="AQ118" s="183" t="str">
        <f t="shared" ref="AQ118" si="85">IF(OR(AO118="",G118=""),"",AO118-G118)</f>
        <v/>
      </c>
      <c r="AR118" s="95"/>
      <c r="AT118" s="63">
        <f>IF(Dashboard!$C$4="",1,IF($A118=Dashboard!$C$4,1,0))</f>
        <v>0</v>
      </c>
      <c r="AU118" s="63" t="b">
        <f t="shared" si="50"/>
        <v>1</v>
      </c>
      <c r="AV118" s="63">
        <f t="shared" si="49"/>
        <v>1060</v>
      </c>
      <c r="AW118" s="16" t="str">
        <f>IF(
   AND(
      AU118 = Dashboard!$B$8,
      AV118 = Dashboard!$B$10,
      ISODD(ROW())
   ),
   1,
   ""
)</f>
        <v/>
      </c>
    </row>
    <row r="119" spans="1:49" x14ac:dyDescent="0.3">
      <c r="A119" s="151"/>
      <c r="B119" s="162"/>
      <c r="C119" s="162"/>
      <c r="D119" s="162"/>
      <c r="E119" s="162"/>
      <c r="F119" s="163"/>
      <c r="G119" s="164"/>
      <c r="H119" s="105" t="s">
        <v>29</v>
      </c>
      <c r="I119" s="11"/>
      <c r="J119" s="11"/>
      <c r="K119" s="11"/>
      <c r="L119" s="11"/>
      <c r="M119" s="11"/>
      <c r="N119" s="11"/>
      <c r="O119" s="11"/>
      <c r="P119" s="11"/>
      <c r="Q119" s="11"/>
      <c r="R119" s="11"/>
      <c r="S119" s="112"/>
      <c r="T119" s="173"/>
      <c r="U119" s="111"/>
      <c r="V119" s="11"/>
      <c r="W119" s="11"/>
      <c r="X119" s="11"/>
      <c r="Y119" s="11"/>
      <c r="Z119" s="11"/>
      <c r="AA119" s="11"/>
      <c r="AB119" s="11"/>
      <c r="AC119" s="11"/>
      <c r="AD119" s="11"/>
      <c r="AE119" s="11"/>
      <c r="AF119" s="11"/>
      <c r="AG119" s="11"/>
      <c r="AH119" s="11"/>
      <c r="AI119" s="11"/>
      <c r="AJ119" s="11"/>
      <c r="AK119" s="11"/>
      <c r="AL119" s="11"/>
      <c r="AM119" s="112"/>
      <c r="AN119" s="182"/>
      <c r="AO119" s="162"/>
      <c r="AP119" s="155"/>
      <c r="AQ119" s="184"/>
      <c r="AR119" s="95"/>
      <c r="AT119" s="63">
        <f>IF(Dashboard!$C$4="",1,IF($A119=Dashboard!$C$4,1,0))</f>
        <v>0</v>
      </c>
      <c r="AU119" s="63" t="b">
        <f t="shared" si="50"/>
        <v>0</v>
      </c>
      <c r="AV119" s="63">
        <f t="shared" si="49"/>
        <v>1060</v>
      </c>
      <c r="AW119" s="16" t="str">
        <f>IF(
   AND(
      AU119 = Dashboard!$B$8,
      AV119 = Dashboard!$B$10,
      ISODD(ROW())
   ),
   1,
   ""
)</f>
        <v/>
      </c>
    </row>
    <row r="120" spans="1:49" x14ac:dyDescent="0.3">
      <c r="A120" s="161"/>
      <c r="B120" s="165"/>
      <c r="C120" s="165"/>
      <c r="D120" s="165"/>
      <c r="E120" s="165"/>
      <c r="F120" s="166"/>
      <c r="G120" s="167"/>
      <c r="H120" s="122" t="s">
        <v>30</v>
      </c>
      <c r="S120" s="126"/>
      <c r="T120" s="172"/>
      <c r="U120" s="113"/>
      <c r="AM120" s="114"/>
      <c r="AN120" s="181"/>
      <c r="AO120" s="165"/>
      <c r="AP120" s="174" t="str">
        <f t="shared" si="60"/>
        <v/>
      </c>
      <c r="AQ120" s="183" t="str">
        <f t="shared" ref="AQ120" si="86">IF(OR(AO120="",G120=""),"",AO120-G120)</f>
        <v/>
      </c>
      <c r="AR120" s="95"/>
      <c r="AT120" s="63">
        <f>IF(Dashboard!$C$4="",1,IF($A120=Dashboard!$C$4,1,0))</f>
        <v>0</v>
      </c>
      <c r="AU120" s="63" t="b">
        <f t="shared" si="50"/>
        <v>1</v>
      </c>
      <c r="AV120" s="63">
        <f t="shared" si="49"/>
        <v>1060</v>
      </c>
      <c r="AW120" s="16" t="str">
        <f>IF(
   AND(
      AU120 = Dashboard!$B$8,
      AV120 = Dashboard!$B$10,
      ISODD(ROW())
   ),
   1,
   ""
)</f>
        <v/>
      </c>
    </row>
    <row r="121" spans="1:49" x14ac:dyDescent="0.3">
      <c r="A121" s="151"/>
      <c r="B121" s="162"/>
      <c r="C121" s="162"/>
      <c r="D121" s="162"/>
      <c r="E121" s="162"/>
      <c r="F121" s="163"/>
      <c r="G121" s="164"/>
      <c r="H121" s="105" t="s">
        <v>29</v>
      </c>
      <c r="I121" s="11"/>
      <c r="J121" s="11"/>
      <c r="K121" s="11"/>
      <c r="L121" s="11"/>
      <c r="M121" s="11"/>
      <c r="N121" s="11"/>
      <c r="O121" s="11"/>
      <c r="P121" s="11"/>
      <c r="Q121" s="11"/>
      <c r="R121" s="11"/>
      <c r="S121" s="112"/>
      <c r="T121" s="173"/>
      <c r="U121" s="111"/>
      <c r="V121" s="11"/>
      <c r="W121" s="11"/>
      <c r="X121" s="11"/>
      <c r="Y121" s="11"/>
      <c r="Z121" s="11"/>
      <c r="AA121" s="11"/>
      <c r="AB121" s="11"/>
      <c r="AC121" s="11"/>
      <c r="AD121" s="11"/>
      <c r="AE121" s="11"/>
      <c r="AF121" s="11"/>
      <c r="AG121" s="11"/>
      <c r="AH121" s="11"/>
      <c r="AI121" s="11"/>
      <c r="AJ121" s="11"/>
      <c r="AK121" s="11"/>
      <c r="AL121" s="11"/>
      <c r="AM121" s="112"/>
      <c r="AN121" s="182"/>
      <c r="AO121" s="162"/>
      <c r="AP121" s="155"/>
      <c r="AQ121" s="184"/>
      <c r="AR121" s="95"/>
      <c r="AT121" s="63">
        <f>IF(Dashboard!$C$4="",1,IF($A121=Dashboard!$C$4,1,0))</f>
        <v>0</v>
      </c>
      <c r="AU121" s="63" t="b">
        <f t="shared" si="50"/>
        <v>0</v>
      </c>
      <c r="AV121" s="63">
        <f t="shared" si="49"/>
        <v>1060</v>
      </c>
      <c r="AW121" s="16" t="str">
        <f>IF(
   AND(
      AU121 = Dashboard!$B$8,
      AV121 = Dashboard!$B$10,
      ISODD(ROW())
   ),
   1,
   ""
)</f>
        <v/>
      </c>
    </row>
    <row r="122" spans="1:49" x14ac:dyDescent="0.3">
      <c r="A122" s="161"/>
      <c r="B122" s="165"/>
      <c r="C122" s="165"/>
      <c r="D122" s="165"/>
      <c r="E122" s="165"/>
      <c r="F122" s="166"/>
      <c r="G122" s="167"/>
      <c r="H122" s="122" t="s">
        <v>30</v>
      </c>
      <c r="S122" s="126"/>
      <c r="T122" s="172"/>
      <c r="U122" s="113"/>
      <c r="AM122" s="114"/>
      <c r="AN122" s="181"/>
      <c r="AO122" s="165"/>
      <c r="AP122" s="174" t="str">
        <f t="shared" ref="AP122" si="87">IF(OR(AO122="",T122=""),"",AO122-T122)</f>
        <v/>
      </c>
      <c r="AQ122" s="183" t="str">
        <f t="shared" ref="AQ122" si="88">IF(OR(AO122="",G122=""),"",AO122-G122)</f>
        <v/>
      </c>
      <c r="AR122" s="95"/>
      <c r="AT122" s="63">
        <f>IF(Dashboard!$C$4="",1,IF($A122=Dashboard!$C$4,1,0))</f>
        <v>0</v>
      </c>
      <c r="AU122" s="63" t="b">
        <f t="shared" si="50"/>
        <v>1</v>
      </c>
      <c r="AV122" s="63">
        <f t="shared" si="49"/>
        <v>1060</v>
      </c>
      <c r="AW122" s="16" t="str">
        <f>IF(
   AND(
      AU122 = Dashboard!$B$8,
      AV122 = Dashboard!$B$10,
      ISODD(ROW())
   ),
   1,
   ""
)</f>
        <v/>
      </c>
    </row>
    <row r="123" spans="1:49" x14ac:dyDescent="0.3">
      <c r="A123" s="151"/>
      <c r="B123" s="162"/>
      <c r="C123" s="162"/>
      <c r="D123" s="162"/>
      <c r="E123" s="162"/>
      <c r="F123" s="163"/>
      <c r="G123" s="164"/>
      <c r="H123" s="105" t="s">
        <v>29</v>
      </c>
      <c r="I123" s="11"/>
      <c r="J123" s="11"/>
      <c r="K123" s="11"/>
      <c r="L123" s="11"/>
      <c r="M123" s="11"/>
      <c r="N123" s="11"/>
      <c r="O123" s="11"/>
      <c r="P123" s="11"/>
      <c r="Q123" s="11"/>
      <c r="R123" s="11"/>
      <c r="S123" s="112"/>
      <c r="T123" s="173"/>
      <c r="U123" s="111"/>
      <c r="V123" s="11"/>
      <c r="W123" s="11"/>
      <c r="X123" s="11"/>
      <c r="Y123" s="11"/>
      <c r="Z123" s="11"/>
      <c r="AA123" s="11"/>
      <c r="AB123" s="11"/>
      <c r="AC123" s="11"/>
      <c r="AD123" s="11"/>
      <c r="AE123" s="11"/>
      <c r="AF123" s="11"/>
      <c r="AG123" s="11"/>
      <c r="AH123" s="11"/>
      <c r="AI123" s="11"/>
      <c r="AJ123" s="11"/>
      <c r="AK123" s="11"/>
      <c r="AL123" s="11"/>
      <c r="AM123" s="112"/>
      <c r="AN123" s="182"/>
      <c r="AO123" s="162"/>
      <c r="AP123" s="155"/>
      <c r="AQ123" s="184"/>
      <c r="AR123" s="95"/>
      <c r="AT123" s="63">
        <f>IF(Dashboard!$C$4="",1,IF($A123=Dashboard!$C$4,1,0))</f>
        <v>0</v>
      </c>
      <c r="AU123" s="63" t="b">
        <f t="shared" si="50"/>
        <v>0</v>
      </c>
      <c r="AV123" s="63">
        <f t="shared" si="49"/>
        <v>1060</v>
      </c>
      <c r="AW123" s="16" t="str">
        <f>IF(
   AND(
      AU123 = Dashboard!$B$8,
      AV123 = Dashboard!$B$10,
      ISODD(ROW())
   ),
   1,
   ""
)</f>
        <v/>
      </c>
    </row>
    <row r="124" spans="1:49" x14ac:dyDescent="0.3">
      <c r="A124" s="161"/>
      <c r="B124" s="165"/>
      <c r="C124" s="165"/>
      <c r="D124" s="165"/>
      <c r="E124" s="165"/>
      <c r="F124" s="166"/>
      <c r="G124" s="167"/>
      <c r="H124" s="122" t="s">
        <v>30</v>
      </c>
      <c r="S124" s="126"/>
      <c r="T124" s="172"/>
      <c r="U124" s="113"/>
      <c r="AM124" s="114"/>
      <c r="AN124" s="181"/>
      <c r="AO124" s="165"/>
      <c r="AP124" s="174" t="str">
        <f t="shared" si="56"/>
        <v/>
      </c>
      <c r="AQ124" s="183" t="str">
        <f t="shared" ref="AQ124" si="89">IF(OR(AO124="",G124=""),"",AO124-G124)</f>
        <v/>
      </c>
      <c r="AR124" s="95"/>
      <c r="AT124" s="63">
        <f>IF(Dashboard!$C$4="",1,IF($A124=Dashboard!$C$4,1,0))</f>
        <v>0</v>
      </c>
      <c r="AU124" s="63" t="b">
        <f t="shared" si="50"/>
        <v>1</v>
      </c>
      <c r="AV124" s="63">
        <f t="shared" si="49"/>
        <v>1060</v>
      </c>
      <c r="AW124" s="16" t="str">
        <f>IF(
   AND(
      AU124 = Dashboard!$B$8,
      AV124 = Dashboard!$B$10,
      ISODD(ROW())
   ),
   1,
   ""
)</f>
        <v/>
      </c>
    </row>
    <row r="125" spans="1:49" x14ac:dyDescent="0.3">
      <c r="A125" s="151"/>
      <c r="B125" s="162"/>
      <c r="C125" s="162"/>
      <c r="D125" s="162"/>
      <c r="E125" s="162"/>
      <c r="F125" s="163"/>
      <c r="G125" s="164"/>
      <c r="H125" s="105" t="s">
        <v>29</v>
      </c>
      <c r="I125" s="11"/>
      <c r="J125" s="11"/>
      <c r="K125" s="11"/>
      <c r="L125" s="11"/>
      <c r="M125" s="11"/>
      <c r="N125" s="11"/>
      <c r="O125" s="11"/>
      <c r="P125" s="11"/>
      <c r="Q125" s="11"/>
      <c r="R125" s="11"/>
      <c r="S125" s="112"/>
      <c r="T125" s="173"/>
      <c r="U125" s="111"/>
      <c r="V125" s="11"/>
      <c r="W125" s="11"/>
      <c r="X125" s="11"/>
      <c r="Y125" s="11"/>
      <c r="Z125" s="11"/>
      <c r="AA125" s="11"/>
      <c r="AB125" s="11"/>
      <c r="AC125" s="11"/>
      <c r="AD125" s="11"/>
      <c r="AE125" s="11"/>
      <c r="AF125" s="11"/>
      <c r="AG125" s="11"/>
      <c r="AH125" s="11"/>
      <c r="AI125" s="11"/>
      <c r="AJ125" s="11"/>
      <c r="AK125" s="11"/>
      <c r="AL125" s="11"/>
      <c r="AM125" s="112"/>
      <c r="AN125" s="182"/>
      <c r="AO125" s="162"/>
      <c r="AP125" s="155"/>
      <c r="AQ125" s="184"/>
      <c r="AR125" s="95"/>
      <c r="AT125" s="63">
        <f>IF(Dashboard!$C$4="",1,IF($A125=Dashboard!$C$4,1,0))</f>
        <v>0</v>
      </c>
      <c r="AU125" s="63" t="b">
        <f t="shared" si="50"/>
        <v>0</v>
      </c>
      <c r="AV125" s="63">
        <f t="shared" si="49"/>
        <v>1060</v>
      </c>
      <c r="AW125" s="16" t="str">
        <f>IF(
   AND(
      AU125 = Dashboard!$B$8,
      AV125 = Dashboard!$B$10,
      ISODD(ROW())
   ),
   1,
   ""
)</f>
        <v/>
      </c>
    </row>
    <row r="126" spans="1:49" x14ac:dyDescent="0.3">
      <c r="A126" s="161"/>
      <c r="B126" s="165"/>
      <c r="C126" s="165"/>
      <c r="D126" s="165"/>
      <c r="E126" s="165"/>
      <c r="F126" s="166"/>
      <c r="G126" s="167"/>
      <c r="H126" s="122" t="s">
        <v>30</v>
      </c>
      <c r="S126" s="126"/>
      <c r="T126" s="172"/>
      <c r="U126" s="113"/>
      <c r="AM126" s="114"/>
      <c r="AN126" s="181"/>
      <c r="AO126" s="165"/>
      <c r="AP126" s="174" t="str">
        <f t="shared" si="58"/>
        <v/>
      </c>
      <c r="AQ126" s="183" t="str">
        <f t="shared" ref="AQ126" si="90">IF(OR(AO126="",G126=""),"",AO126-G126)</f>
        <v/>
      </c>
      <c r="AR126" s="95"/>
      <c r="AT126" s="63">
        <f>IF(Dashboard!$C$4="",1,IF($A126=Dashboard!$C$4,1,0))</f>
        <v>0</v>
      </c>
      <c r="AU126" s="63" t="b">
        <f t="shared" si="50"/>
        <v>1</v>
      </c>
      <c r="AV126" s="63">
        <f t="shared" si="49"/>
        <v>1060</v>
      </c>
      <c r="AW126" s="16" t="str">
        <f>IF(
   AND(
      AU126 = Dashboard!$B$8,
      AV126 = Dashboard!$B$10,
      ISODD(ROW())
   ),
   1,
   ""
)</f>
        <v/>
      </c>
    </row>
    <row r="127" spans="1:49" x14ac:dyDescent="0.3">
      <c r="A127" s="151"/>
      <c r="B127" s="162"/>
      <c r="C127" s="162"/>
      <c r="D127" s="162"/>
      <c r="E127" s="162"/>
      <c r="F127" s="163"/>
      <c r="G127" s="164"/>
      <c r="H127" s="105" t="s">
        <v>29</v>
      </c>
      <c r="I127" s="11"/>
      <c r="J127" s="11"/>
      <c r="K127" s="11"/>
      <c r="L127" s="11"/>
      <c r="M127" s="11"/>
      <c r="N127" s="11"/>
      <c r="O127" s="11"/>
      <c r="P127" s="11"/>
      <c r="Q127" s="11"/>
      <c r="R127" s="11"/>
      <c r="S127" s="112"/>
      <c r="T127" s="173"/>
      <c r="U127" s="111"/>
      <c r="V127" s="11"/>
      <c r="W127" s="11"/>
      <c r="X127" s="11"/>
      <c r="Y127" s="11"/>
      <c r="Z127" s="11"/>
      <c r="AA127" s="11"/>
      <c r="AB127" s="11"/>
      <c r="AC127" s="11"/>
      <c r="AD127" s="11"/>
      <c r="AE127" s="11"/>
      <c r="AF127" s="11"/>
      <c r="AG127" s="11"/>
      <c r="AH127" s="11"/>
      <c r="AI127" s="11"/>
      <c r="AJ127" s="11"/>
      <c r="AK127" s="11"/>
      <c r="AL127" s="11"/>
      <c r="AM127" s="112"/>
      <c r="AN127" s="182"/>
      <c r="AO127" s="162"/>
      <c r="AP127" s="155"/>
      <c r="AQ127" s="184"/>
      <c r="AR127" s="95"/>
      <c r="AT127" s="63">
        <f>IF(Dashboard!$C$4="",1,IF($A127=Dashboard!$C$4,1,0))</f>
        <v>0</v>
      </c>
      <c r="AU127" s="63" t="b">
        <f t="shared" si="50"/>
        <v>0</v>
      </c>
      <c r="AV127" s="63">
        <f t="shared" si="49"/>
        <v>1060</v>
      </c>
      <c r="AW127" s="16" t="str">
        <f>IF(
   AND(
      AU127 = Dashboard!$B$8,
      AV127 = Dashboard!$B$10,
      ISODD(ROW())
   ),
   1,
   ""
)</f>
        <v/>
      </c>
    </row>
    <row r="128" spans="1:49" x14ac:dyDescent="0.3">
      <c r="A128" s="161"/>
      <c r="B128" s="165"/>
      <c r="C128" s="165"/>
      <c r="D128" s="165"/>
      <c r="E128" s="165"/>
      <c r="F128" s="166"/>
      <c r="G128" s="167"/>
      <c r="H128" s="122" t="s">
        <v>30</v>
      </c>
      <c r="S128" s="126"/>
      <c r="T128" s="172"/>
      <c r="U128" s="113"/>
      <c r="AM128" s="114"/>
      <c r="AN128" s="181"/>
      <c r="AO128" s="165"/>
      <c r="AP128" s="174" t="str">
        <f t="shared" si="60"/>
        <v/>
      </c>
      <c r="AQ128" s="183" t="str">
        <f t="shared" ref="AQ128" si="91">IF(OR(AO128="",G128=""),"",AO128-G128)</f>
        <v/>
      </c>
      <c r="AR128" s="95"/>
      <c r="AT128" s="63">
        <f>IF(Dashboard!$C$4="",1,IF($A128=Dashboard!$C$4,1,0))</f>
        <v>0</v>
      </c>
      <c r="AU128" s="63" t="b">
        <f t="shared" si="50"/>
        <v>1</v>
      </c>
      <c r="AV128" s="63">
        <f t="shared" si="49"/>
        <v>1060</v>
      </c>
      <c r="AW128" s="16" t="str">
        <f>IF(
   AND(
      AU128 = Dashboard!$B$8,
      AV128 = Dashboard!$B$10,
      ISODD(ROW())
   ),
   1,
   ""
)</f>
        <v/>
      </c>
    </row>
    <row r="129" spans="1:49" x14ac:dyDescent="0.3">
      <c r="A129" s="151"/>
      <c r="B129" s="162"/>
      <c r="C129" s="162"/>
      <c r="D129" s="162"/>
      <c r="E129" s="162"/>
      <c r="F129" s="163"/>
      <c r="G129" s="164"/>
      <c r="H129" s="105" t="s">
        <v>29</v>
      </c>
      <c r="I129" s="11"/>
      <c r="J129" s="11"/>
      <c r="K129" s="11"/>
      <c r="L129" s="11"/>
      <c r="M129" s="11"/>
      <c r="N129" s="11"/>
      <c r="O129" s="11"/>
      <c r="P129" s="11"/>
      <c r="Q129" s="11"/>
      <c r="R129" s="11"/>
      <c r="S129" s="112"/>
      <c r="T129" s="173"/>
      <c r="U129" s="111"/>
      <c r="V129" s="11"/>
      <c r="W129" s="11"/>
      <c r="X129" s="11"/>
      <c r="Y129" s="11"/>
      <c r="Z129" s="11"/>
      <c r="AA129" s="11"/>
      <c r="AB129" s="11"/>
      <c r="AC129" s="11"/>
      <c r="AD129" s="11"/>
      <c r="AE129" s="11"/>
      <c r="AF129" s="11"/>
      <c r="AG129" s="11"/>
      <c r="AH129" s="11"/>
      <c r="AI129" s="11"/>
      <c r="AJ129" s="11"/>
      <c r="AK129" s="11"/>
      <c r="AL129" s="11"/>
      <c r="AM129" s="112"/>
      <c r="AN129" s="182"/>
      <c r="AO129" s="162"/>
      <c r="AP129" s="155"/>
      <c r="AQ129" s="184"/>
      <c r="AR129" s="95"/>
      <c r="AT129" s="63">
        <f>IF(Dashboard!$C$4="",1,IF($A129=Dashboard!$C$4,1,0))</f>
        <v>0</v>
      </c>
      <c r="AU129" s="63" t="b">
        <f t="shared" si="50"/>
        <v>0</v>
      </c>
      <c r="AV129" s="63">
        <f t="shared" si="49"/>
        <v>1060</v>
      </c>
      <c r="AW129" s="16" t="str">
        <f>IF(
   AND(
      AU129 = Dashboard!$B$8,
      AV129 = Dashboard!$B$10,
      ISODD(ROW())
   ),
   1,
   ""
)</f>
        <v/>
      </c>
    </row>
    <row r="130" spans="1:49" x14ac:dyDescent="0.3">
      <c r="A130" s="161"/>
      <c r="B130" s="165"/>
      <c r="C130" s="165"/>
      <c r="D130" s="165"/>
      <c r="E130" s="165"/>
      <c r="F130" s="166"/>
      <c r="G130" s="167"/>
      <c r="H130" s="122" t="s">
        <v>30</v>
      </c>
      <c r="S130" s="126"/>
      <c r="T130" s="172"/>
      <c r="U130" s="113"/>
      <c r="AM130" s="114"/>
      <c r="AN130" s="181"/>
      <c r="AO130" s="165"/>
      <c r="AP130" s="174" t="str">
        <f t="shared" ref="AP130" si="92">IF(OR(AO130="",T130=""),"",AO130-T130)</f>
        <v/>
      </c>
      <c r="AQ130" s="183" t="str">
        <f t="shared" ref="AQ130" si="93">IF(OR(AO130="",G130=""),"",AO130-G130)</f>
        <v/>
      </c>
      <c r="AR130" s="95"/>
      <c r="AT130" s="63">
        <f>IF(Dashboard!$C$4="",1,IF($A130=Dashboard!$C$4,1,0))</f>
        <v>0</v>
      </c>
      <c r="AU130" s="63" t="b">
        <f t="shared" si="50"/>
        <v>1</v>
      </c>
      <c r="AV130" s="63">
        <f t="shared" ref="AV130:AV193" si="94">IF(A130&lt;&gt;"",A130,AV129)</f>
        <v>1060</v>
      </c>
      <c r="AW130" s="16" t="str">
        <f>IF(
   AND(
      AU130 = Dashboard!$B$8,
      AV130 = Dashboard!$B$10,
      ISODD(ROW())
   ),
   1,
   ""
)</f>
        <v/>
      </c>
    </row>
    <row r="131" spans="1:49" x14ac:dyDescent="0.3">
      <c r="A131" s="151"/>
      <c r="B131" s="162"/>
      <c r="C131" s="162"/>
      <c r="D131" s="162"/>
      <c r="E131" s="162"/>
      <c r="F131" s="163"/>
      <c r="G131" s="164"/>
      <c r="H131" s="105" t="s">
        <v>29</v>
      </c>
      <c r="I131" s="11"/>
      <c r="J131" s="11"/>
      <c r="K131" s="11"/>
      <c r="L131" s="11"/>
      <c r="M131" s="11"/>
      <c r="N131" s="11"/>
      <c r="O131" s="11"/>
      <c r="P131" s="11"/>
      <c r="Q131" s="11"/>
      <c r="R131" s="11"/>
      <c r="S131" s="112"/>
      <c r="T131" s="173"/>
      <c r="U131" s="111"/>
      <c r="V131" s="11"/>
      <c r="W131" s="11"/>
      <c r="X131" s="11"/>
      <c r="Y131" s="11"/>
      <c r="Z131" s="11"/>
      <c r="AA131" s="11"/>
      <c r="AB131" s="11"/>
      <c r="AC131" s="11"/>
      <c r="AD131" s="11"/>
      <c r="AE131" s="11"/>
      <c r="AF131" s="11"/>
      <c r="AG131" s="11"/>
      <c r="AH131" s="11"/>
      <c r="AI131" s="11"/>
      <c r="AJ131" s="11"/>
      <c r="AK131" s="11"/>
      <c r="AL131" s="11"/>
      <c r="AM131" s="112"/>
      <c r="AN131" s="182"/>
      <c r="AO131" s="162"/>
      <c r="AP131" s="155"/>
      <c r="AQ131" s="184"/>
      <c r="AR131" s="95"/>
      <c r="AT131" s="63">
        <f>IF(Dashboard!$C$4="",1,IF($A131=Dashboard!$C$4,1,0))</f>
        <v>0</v>
      </c>
      <c r="AU131" s="63" t="b">
        <f t="shared" ref="AU131:AU194" si="95">MOD(ROW(),2)=0</f>
        <v>0</v>
      </c>
      <c r="AV131" s="63">
        <f t="shared" si="94"/>
        <v>1060</v>
      </c>
      <c r="AW131" s="16" t="str">
        <f>IF(
   AND(
      AU131 = Dashboard!$B$8,
      AV131 = Dashboard!$B$10,
      ISODD(ROW())
   ),
   1,
   ""
)</f>
        <v/>
      </c>
    </row>
    <row r="132" spans="1:49" x14ac:dyDescent="0.3">
      <c r="A132" s="161"/>
      <c r="B132" s="165"/>
      <c r="C132" s="165"/>
      <c r="D132" s="165"/>
      <c r="E132" s="165"/>
      <c r="F132" s="166"/>
      <c r="G132" s="167"/>
      <c r="H132" s="122" t="s">
        <v>30</v>
      </c>
      <c r="S132" s="126"/>
      <c r="T132" s="172"/>
      <c r="U132" s="113"/>
      <c r="AM132" s="114"/>
      <c r="AN132" s="181"/>
      <c r="AO132" s="165"/>
      <c r="AP132" s="174" t="str">
        <f t="shared" si="56"/>
        <v/>
      </c>
      <c r="AQ132" s="183" t="str">
        <f t="shared" ref="AQ132" si="96">IF(OR(AO132="",G132=""),"",AO132-G132)</f>
        <v/>
      </c>
      <c r="AR132" s="95"/>
      <c r="AT132" s="63">
        <f>IF(Dashboard!$C$4="",1,IF($A132=Dashboard!$C$4,1,0))</f>
        <v>0</v>
      </c>
      <c r="AU132" s="63" t="b">
        <f t="shared" si="95"/>
        <v>1</v>
      </c>
      <c r="AV132" s="63">
        <f t="shared" si="94"/>
        <v>1060</v>
      </c>
      <c r="AW132" s="16" t="str">
        <f>IF(
   AND(
      AU132 = Dashboard!$B$8,
      AV132 = Dashboard!$B$10,
      ISODD(ROW())
   ),
   1,
   ""
)</f>
        <v/>
      </c>
    </row>
    <row r="133" spans="1:49" x14ac:dyDescent="0.3">
      <c r="A133" s="151"/>
      <c r="B133" s="162"/>
      <c r="C133" s="162"/>
      <c r="D133" s="162"/>
      <c r="E133" s="162"/>
      <c r="F133" s="163"/>
      <c r="G133" s="164"/>
      <c r="H133" s="105" t="s">
        <v>29</v>
      </c>
      <c r="I133" s="11"/>
      <c r="J133" s="11"/>
      <c r="K133" s="11"/>
      <c r="L133" s="11"/>
      <c r="M133" s="11"/>
      <c r="N133" s="11"/>
      <c r="O133" s="11"/>
      <c r="P133" s="11"/>
      <c r="Q133" s="11"/>
      <c r="R133" s="11"/>
      <c r="S133" s="112"/>
      <c r="T133" s="173"/>
      <c r="U133" s="111"/>
      <c r="V133" s="11"/>
      <c r="W133" s="11"/>
      <c r="X133" s="11"/>
      <c r="Y133" s="11"/>
      <c r="Z133" s="11"/>
      <c r="AA133" s="11"/>
      <c r="AB133" s="11"/>
      <c r="AC133" s="11"/>
      <c r="AD133" s="11"/>
      <c r="AE133" s="11"/>
      <c r="AF133" s="11"/>
      <c r="AG133" s="11"/>
      <c r="AH133" s="11"/>
      <c r="AI133" s="11"/>
      <c r="AJ133" s="11"/>
      <c r="AK133" s="11"/>
      <c r="AL133" s="11"/>
      <c r="AM133" s="112"/>
      <c r="AN133" s="182"/>
      <c r="AO133" s="162"/>
      <c r="AP133" s="155"/>
      <c r="AQ133" s="184"/>
      <c r="AR133" s="95"/>
      <c r="AT133" s="63">
        <f>IF(Dashboard!$C$4="",1,IF($A133=Dashboard!$C$4,1,0))</f>
        <v>0</v>
      </c>
      <c r="AU133" s="63" t="b">
        <f t="shared" si="95"/>
        <v>0</v>
      </c>
      <c r="AV133" s="63">
        <f t="shared" si="94"/>
        <v>1060</v>
      </c>
      <c r="AW133" s="16" t="str">
        <f>IF(
   AND(
      AU133 = Dashboard!$B$8,
      AV133 = Dashboard!$B$10,
      ISODD(ROW())
   ),
   1,
   ""
)</f>
        <v/>
      </c>
    </row>
    <row r="134" spans="1:49" x14ac:dyDescent="0.3">
      <c r="A134" s="161"/>
      <c r="B134" s="165"/>
      <c r="C134" s="165"/>
      <c r="D134" s="165"/>
      <c r="E134" s="165"/>
      <c r="F134" s="166"/>
      <c r="G134" s="167"/>
      <c r="H134" s="122" t="s">
        <v>30</v>
      </c>
      <c r="S134" s="126"/>
      <c r="T134" s="172"/>
      <c r="U134" s="113"/>
      <c r="AM134" s="114"/>
      <c r="AN134" s="181"/>
      <c r="AO134" s="165"/>
      <c r="AP134" s="174" t="str">
        <f t="shared" si="58"/>
        <v/>
      </c>
      <c r="AQ134" s="183" t="str">
        <f t="shared" ref="AQ134" si="97">IF(OR(AO134="",G134=""),"",AO134-G134)</f>
        <v/>
      </c>
      <c r="AR134" s="95"/>
      <c r="AT134" s="63">
        <f>IF(Dashboard!$C$4="",1,IF($A134=Dashboard!$C$4,1,0))</f>
        <v>0</v>
      </c>
      <c r="AU134" s="63" t="b">
        <f t="shared" si="95"/>
        <v>1</v>
      </c>
      <c r="AV134" s="63">
        <f t="shared" si="94"/>
        <v>1060</v>
      </c>
      <c r="AW134" s="16" t="str">
        <f>IF(
   AND(
      AU134 = Dashboard!$B$8,
      AV134 = Dashboard!$B$10,
      ISODD(ROW())
   ),
   1,
   ""
)</f>
        <v/>
      </c>
    </row>
    <row r="135" spans="1:49" x14ac:dyDescent="0.3">
      <c r="A135" s="151"/>
      <c r="B135" s="162"/>
      <c r="C135" s="162"/>
      <c r="D135" s="162"/>
      <c r="E135" s="162"/>
      <c r="F135" s="163"/>
      <c r="G135" s="164"/>
      <c r="H135" s="105" t="s">
        <v>29</v>
      </c>
      <c r="I135" s="11"/>
      <c r="J135" s="11"/>
      <c r="K135" s="11"/>
      <c r="L135" s="11"/>
      <c r="M135" s="11"/>
      <c r="N135" s="11"/>
      <c r="O135" s="11"/>
      <c r="P135" s="11"/>
      <c r="Q135" s="11"/>
      <c r="R135" s="11"/>
      <c r="S135" s="112"/>
      <c r="T135" s="173"/>
      <c r="U135" s="111"/>
      <c r="V135" s="11"/>
      <c r="W135" s="11"/>
      <c r="X135" s="11"/>
      <c r="Y135" s="11"/>
      <c r="Z135" s="11"/>
      <c r="AA135" s="11"/>
      <c r="AB135" s="11"/>
      <c r="AC135" s="11"/>
      <c r="AD135" s="11"/>
      <c r="AE135" s="11"/>
      <c r="AF135" s="11"/>
      <c r="AG135" s="11"/>
      <c r="AH135" s="11"/>
      <c r="AI135" s="11"/>
      <c r="AJ135" s="11"/>
      <c r="AK135" s="11"/>
      <c r="AL135" s="11"/>
      <c r="AM135" s="112"/>
      <c r="AN135" s="182"/>
      <c r="AO135" s="162"/>
      <c r="AP135" s="155"/>
      <c r="AQ135" s="184"/>
      <c r="AR135" s="95"/>
      <c r="AT135" s="63">
        <f>IF(Dashboard!$C$4="",1,IF($A135=Dashboard!$C$4,1,0))</f>
        <v>0</v>
      </c>
      <c r="AU135" s="63" t="b">
        <f t="shared" si="95"/>
        <v>0</v>
      </c>
      <c r="AV135" s="63">
        <f t="shared" si="94"/>
        <v>1060</v>
      </c>
      <c r="AW135" s="16" t="str">
        <f>IF(
   AND(
      AU135 = Dashboard!$B$8,
      AV135 = Dashboard!$B$10,
      ISODD(ROW())
   ),
   1,
   ""
)</f>
        <v/>
      </c>
    </row>
    <row r="136" spans="1:49" x14ac:dyDescent="0.3">
      <c r="A136" s="161"/>
      <c r="B136" s="165"/>
      <c r="C136" s="165"/>
      <c r="D136" s="165"/>
      <c r="E136" s="165"/>
      <c r="F136" s="166"/>
      <c r="G136" s="167"/>
      <c r="H136" s="122" t="s">
        <v>30</v>
      </c>
      <c r="S136" s="126"/>
      <c r="T136" s="172"/>
      <c r="U136" s="113"/>
      <c r="AM136" s="114"/>
      <c r="AN136" s="181"/>
      <c r="AO136" s="165"/>
      <c r="AP136" s="174" t="str">
        <f t="shared" si="60"/>
        <v/>
      </c>
      <c r="AQ136" s="183" t="str">
        <f t="shared" ref="AQ136" si="98">IF(OR(AO136="",G136=""),"",AO136-G136)</f>
        <v/>
      </c>
      <c r="AR136" s="95"/>
      <c r="AT136" s="63">
        <f>IF(Dashboard!$C$4="",1,IF($A136=Dashboard!$C$4,1,0))</f>
        <v>0</v>
      </c>
      <c r="AU136" s="63" t="b">
        <f t="shared" si="95"/>
        <v>1</v>
      </c>
      <c r="AV136" s="63">
        <f t="shared" si="94"/>
        <v>1060</v>
      </c>
      <c r="AW136" s="16" t="str">
        <f>IF(
   AND(
      AU136 = Dashboard!$B$8,
      AV136 = Dashboard!$B$10,
      ISODD(ROW())
   ),
   1,
   ""
)</f>
        <v/>
      </c>
    </row>
    <row r="137" spans="1:49" x14ac:dyDescent="0.3">
      <c r="A137" s="151"/>
      <c r="B137" s="162"/>
      <c r="C137" s="162"/>
      <c r="D137" s="162"/>
      <c r="E137" s="162"/>
      <c r="F137" s="163"/>
      <c r="G137" s="164"/>
      <c r="H137" s="105" t="s">
        <v>29</v>
      </c>
      <c r="I137" s="11"/>
      <c r="J137" s="11"/>
      <c r="K137" s="11"/>
      <c r="L137" s="11"/>
      <c r="M137" s="11"/>
      <c r="N137" s="11"/>
      <c r="O137" s="11"/>
      <c r="P137" s="11"/>
      <c r="Q137" s="11"/>
      <c r="R137" s="11"/>
      <c r="S137" s="112"/>
      <c r="T137" s="173"/>
      <c r="U137" s="111"/>
      <c r="V137" s="11"/>
      <c r="W137" s="11"/>
      <c r="X137" s="11"/>
      <c r="Y137" s="11"/>
      <c r="Z137" s="11"/>
      <c r="AA137" s="11"/>
      <c r="AB137" s="11"/>
      <c r="AC137" s="11"/>
      <c r="AD137" s="11"/>
      <c r="AE137" s="11"/>
      <c r="AF137" s="11"/>
      <c r="AG137" s="11"/>
      <c r="AH137" s="11"/>
      <c r="AI137" s="11"/>
      <c r="AJ137" s="11"/>
      <c r="AK137" s="11"/>
      <c r="AL137" s="11"/>
      <c r="AM137" s="112"/>
      <c r="AN137" s="182"/>
      <c r="AO137" s="162"/>
      <c r="AP137" s="155"/>
      <c r="AQ137" s="184"/>
      <c r="AR137" s="95"/>
      <c r="AT137" s="63">
        <f>IF(Dashboard!$C$4="",1,IF($A137=Dashboard!$C$4,1,0))</f>
        <v>0</v>
      </c>
      <c r="AU137" s="63" t="b">
        <f t="shared" si="95"/>
        <v>0</v>
      </c>
      <c r="AV137" s="63">
        <f t="shared" si="94"/>
        <v>1060</v>
      </c>
      <c r="AW137" s="16" t="str">
        <f>IF(
   AND(
      AU137 = Dashboard!$B$8,
      AV137 = Dashboard!$B$10,
      ISODD(ROW())
   ),
   1,
   ""
)</f>
        <v/>
      </c>
    </row>
    <row r="138" spans="1:49" x14ac:dyDescent="0.3">
      <c r="A138" s="161"/>
      <c r="B138" s="165"/>
      <c r="C138" s="165"/>
      <c r="D138" s="165"/>
      <c r="E138" s="165"/>
      <c r="F138" s="166"/>
      <c r="G138" s="167"/>
      <c r="H138" s="122" t="s">
        <v>30</v>
      </c>
      <c r="S138" s="126"/>
      <c r="T138" s="172"/>
      <c r="U138" s="113"/>
      <c r="AM138" s="114"/>
      <c r="AN138" s="181"/>
      <c r="AO138" s="165"/>
      <c r="AP138" s="174" t="str">
        <f t="shared" ref="AP138" si="99">IF(OR(AO138="",T138=""),"",AO138-T138)</f>
        <v/>
      </c>
      <c r="AQ138" s="183" t="str">
        <f t="shared" ref="AQ138" si="100">IF(OR(AO138="",G138=""),"",AO138-G138)</f>
        <v/>
      </c>
      <c r="AR138" s="95"/>
      <c r="AT138" s="63">
        <f>IF(Dashboard!$C$4="",1,IF($A138=Dashboard!$C$4,1,0))</f>
        <v>0</v>
      </c>
      <c r="AU138" s="63" t="b">
        <f t="shared" si="95"/>
        <v>1</v>
      </c>
      <c r="AV138" s="63">
        <f t="shared" si="94"/>
        <v>1060</v>
      </c>
      <c r="AW138" s="16" t="str">
        <f>IF(
   AND(
      AU138 = Dashboard!$B$8,
      AV138 = Dashboard!$B$10,
      ISODD(ROW())
   ),
   1,
   ""
)</f>
        <v/>
      </c>
    </row>
    <row r="139" spans="1:49" x14ac:dyDescent="0.3">
      <c r="A139" s="151"/>
      <c r="B139" s="162"/>
      <c r="C139" s="162"/>
      <c r="D139" s="162"/>
      <c r="E139" s="162"/>
      <c r="F139" s="163"/>
      <c r="G139" s="164"/>
      <c r="H139" s="105" t="s">
        <v>29</v>
      </c>
      <c r="I139" s="11"/>
      <c r="J139" s="11"/>
      <c r="K139" s="11"/>
      <c r="L139" s="11"/>
      <c r="M139" s="11"/>
      <c r="N139" s="11"/>
      <c r="O139" s="11"/>
      <c r="P139" s="11"/>
      <c r="Q139" s="11"/>
      <c r="R139" s="11"/>
      <c r="S139" s="112"/>
      <c r="T139" s="173"/>
      <c r="U139" s="111"/>
      <c r="V139" s="11"/>
      <c r="W139" s="11"/>
      <c r="X139" s="11"/>
      <c r="Y139" s="11"/>
      <c r="Z139" s="11"/>
      <c r="AA139" s="11"/>
      <c r="AB139" s="11"/>
      <c r="AC139" s="11"/>
      <c r="AD139" s="11"/>
      <c r="AE139" s="11"/>
      <c r="AF139" s="11"/>
      <c r="AG139" s="11"/>
      <c r="AH139" s="11"/>
      <c r="AI139" s="11"/>
      <c r="AJ139" s="11"/>
      <c r="AK139" s="11"/>
      <c r="AL139" s="11"/>
      <c r="AM139" s="112"/>
      <c r="AN139" s="182"/>
      <c r="AO139" s="162"/>
      <c r="AP139" s="155"/>
      <c r="AQ139" s="184"/>
      <c r="AR139" s="95"/>
      <c r="AT139" s="63">
        <f>IF(Dashboard!$C$4="",1,IF($A139=Dashboard!$C$4,1,0))</f>
        <v>0</v>
      </c>
      <c r="AU139" s="63" t="b">
        <f t="shared" si="95"/>
        <v>0</v>
      </c>
      <c r="AV139" s="63">
        <f t="shared" si="94"/>
        <v>1060</v>
      </c>
      <c r="AW139" s="16" t="str">
        <f>IF(
   AND(
      AU139 = Dashboard!$B$8,
      AV139 = Dashboard!$B$10,
      ISODD(ROW())
   ),
   1,
   ""
)</f>
        <v/>
      </c>
    </row>
    <row r="140" spans="1:49" x14ac:dyDescent="0.3">
      <c r="A140" s="161"/>
      <c r="B140" s="165"/>
      <c r="C140" s="165"/>
      <c r="D140" s="165"/>
      <c r="E140" s="165"/>
      <c r="F140" s="166"/>
      <c r="G140" s="167"/>
      <c r="H140" s="122" t="s">
        <v>30</v>
      </c>
      <c r="S140" s="126"/>
      <c r="T140" s="172"/>
      <c r="U140" s="113"/>
      <c r="AM140" s="114"/>
      <c r="AN140" s="181"/>
      <c r="AO140" s="165"/>
      <c r="AP140" s="174" t="str">
        <f t="shared" ref="AP140:AP196" si="101">IF(OR(AO140="",T140=""),"",AO140-T140)</f>
        <v/>
      </c>
      <c r="AQ140" s="183" t="str">
        <f t="shared" ref="AQ140" si="102">IF(OR(AO140="",G140=""),"",AO140-G140)</f>
        <v/>
      </c>
      <c r="AR140" s="95"/>
      <c r="AT140" s="63">
        <f>IF(Dashboard!$C$4="",1,IF($A140=Dashboard!$C$4,1,0))</f>
        <v>0</v>
      </c>
      <c r="AU140" s="63" t="b">
        <f t="shared" si="95"/>
        <v>1</v>
      </c>
      <c r="AV140" s="63">
        <f t="shared" si="94"/>
        <v>1060</v>
      </c>
      <c r="AW140" s="16" t="str">
        <f>IF(
   AND(
      AU140 = Dashboard!$B$8,
      AV140 = Dashboard!$B$10,
      ISODD(ROW())
   ),
   1,
   ""
)</f>
        <v/>
      </c>
    </row>
    <row r="141" spans="1:49" x14ac:dyDescent="0.3">
      <c r="A141" s="151"/>
      <c r="B141" s="162"/>
      <c r="C141" s="162"/>
      <c r="D141" s="162"/>
      <c r="E141" s="162"/>
      <c r="F141" s="163"/>
      <c r="G141" s="164"/>
      <c r="H141" s="105" t="s">
        <v>29</v>
      </c>
      <c r="I141" s="11"/>
      <c r="J141" s="11"/>
      <c r="K141" s="11"/>
      <c r="L141" s="11"/>
      <c r="M141" s="11"/>
      <c r="N141" s="11"/>
      <c r="O141" s="11"/>
      <c r="P141" s="11"/>
      <c r="Q141" s="11"/>
      <c r="R141" s="11"/>
      <c r="S141" s="112"/>
      <c r="T141" s="173"/>
      <c r="U141" s="111"/>
      <c r="V141" s="11"/>
      <c r="W141" s="11"/>
      <c r="X141" s="11"/>
      <c r="Y141" s="11"/>
      <c r="Z141" s="11"/>
      <c r="AA141" s="11"/>
      <c r="AB141" s="11"/>
      <c r="AC141" s="11"/>
      <c r="AD141" s="11"/>
      <c r="AE141" s="11"/>
      <c r="AF141" s="11"/>
      <c r="AG141" s="11"/>
      <c r="AH141" s="11"/>
      <c r="AI141" s="11"/>
      <c r="AJ141" s="11"/>
      <c r="AK141" s="11"/>
      <c r="AL141" s="11"/>
      <c r="AM141" s="112"/>
      <c r="AN141" s="182"/>
      <c r="AO141" s="162"/>
      <c r="AP141" s="155"/>
      <c r="AQ141" s="184"/>
      <c r="AR141" s="95"/>
      <c r="AT141" s="63">
        <f>IF(Dashboard!$C$4="",1,IF($A141=Dashboard!$C$4,1,0))</f>
        <v>0</v>
      </c>
      <c r="AU141" s="63" t="b">
        <f t="shared" si="95"/>
        <v>0</v>
      </c>
      <c r="AV141" s="63">
        <f t="shared" si="94"/>
        <v>1060</v>
      </c>
      <c r="AW141" s="16" t="str">
        <f>IF(
   AND(
      AU141 = Dashboard!$B$8,
      AV141 = Dashboard!$B$10,
      ISODD(ROW())
   ),
   1,
   ""
)</f>
        <v/>
      </c>
    </row>
    <row r="142" spans="1:49" x14ac:dyDescent="0.3">
      <c r="A142" s="161"/>
      <c r="B142" s="165"/>
      <c r="C142" s="165"/>
      <c r="D142" s="165"/>
      <c r="E142" s="165"/>
      <c r="F142" s="166"/>
      <c r="G142" s="167"/>
      <c r="H142" s="122" t="s">
        <v>30</v>
      </c>
      <c r="S142" s="126"/>
      <c r="T142" s="172"/>
      <c r="U142" s="113"/>
      <c r="AM142" s="114"/>
      <c r="AN142" s="181"/>
      <c r="AO142" s="165"/>
      <c r="AP142" s="174" t="str">
        <f t="shared" ref="AP142:AP198" si="103">IF(OR(AO142="",T142=""),"",AO142-T142)</f>
        <v/>
      </c>
      <c r="AQ142" s="183" t="str">
        <f t="shared" ref="AQ142" si="104">IF(OR(AO142="",G142=""),"",AO142-G142)</f>
        <v/>
      </c>
      <c r="AR142" s="95"/>
      <c r="AT142" s="63">
        <f>IF(Dashboard!$C$4="",1,IF($A142=Dashboard!$C$4,1,0))</f>
        <v>0</v>
      </c>
      <c r="AU142" s="63" t="b">
        <f t="shared" si="95"/>
        <v>1</v>
      </c>
      <c r="AV142" s="63">
        <f t="shared" si="94"/>
        <v>1060</v>
      </c>
      <c r="AW142" s="16" t="str">
        <f>IF(
   AND(
      AU142 = Dashboard!$B$8,
      AV142 = Dashboard!$B$10,
      ISODD(ROW())
   ),
   1,
   ""
)</f>
        <v/>
      </c>
    </row>
    <row r="143" spans="1:49" x14ac:dyDescent="0.3">
      <c r="A143" s="151"/>
      <c r="B143" s="162"/>
      <c r="C143" s="162"/>
      <c r="D143" s="162"/>
      <c r="E143" s="162"/>
      <c r="F143" s="163"/>
      <c r="G143" s="164"/>
      <c r="H143" s="105" t="s">
        <v>29</v>
      </c>
      <c r="I143" s="11"/>
      <c r="J143" s="11"/>
      <c r="K143" s="11"/>
      <c r="L143" s="11"/>
      <c r="M143" s="11"/>
      <c r="N143" s="11"/>
      <c r="O143" s="11"/>
      <c r="P143" s="11"/>
      <c r="Q143" s="11"/>
      <c r="R143" s="11"/>
      <c r="S143" s="112"/>
      <c r="T143" s="173"/>
      <c r="U143" s="111"/>
      <c r="V143" s="11"/>
      <c r="W143" s="11"/>
      <c r="X143" s="11"/>
      <c r="Y143" s="11"/>
      <c r="Z143" s="11"/>
      <c r="AA143" s="11"/>
      <c r="AB143" s="11"/>
      <c r="AC143" s="11"/>
      <c r="AD143" s="11"/>
      <c r="AE143" s="11"/>
      <c r="AF143" s="11"/>
      <c r="AG143" s="11"/>
      <c r="AH143" s="11"/>
      <c r="AI143" s="11"/>
      <c r="AJ143" s="11"/>
      <c r="AK143" s="11"/>
      <c r="AL143" s="11"/>
      <c r="AM143" s="112"/>
      <c r="AN143" s="182"/>
      <c r="AO143" s="162"/>
      <c r="AP143" s="155"/>
      <c r="AQ143" s="184"/>
      <c r="AR143" s="95"/>
      <c r="AT143" s="63">
        <f>IF(Dashboard!$C$4="",1,IF($A143=Dashboard!$C$4,1,0))</f>
        <v>0</v>
      </c>
      <c r="AU143" s="63" t="b">
        <f t="shared" si="95"/>
        <v>0</v>
      </c>
      <c r="AV143" s="63">
        <f t="shared" si="94"/>
        <v>1060</v>
      </c>
      <c r="AW143" s="16" t="str">
        <f>IF(
   AND(
      AU143 = Dashboard!$B$8,
      AV143 = Dashboard!$B$10,
      ISODD(ROW())
   ),
   1,
   ""
)</f>
        <v/>
      </c>
    </row>
    <row r="144" spans="1:49" x14ac:dyDescent="0.3">
      <c r="A144" s="161"/>
      <c r="B144" s="165"/>
      <c r="C144" s="165"/>
      <c r="D144" s="165"/>
      <c r="E144" s="165"/>
      <c r="F144" s="166"/>
      <c r="G144" s="167"/>
      <c r="H144" s="122" t="s">
        <v>30</v>
      </c>
      <c r="S144" s="126"/>
      <c r="T144" s="172"/>
      <c r="U144" s="113"/>
      <c r="AM144" s="114"/>
      <c r="AN144" s="181"/>
      <c r="AO144" s="165"/>
      <c r="AP144" s="174" t="str">
        <f t="shared" ref="AP144:AP200" si="105">IF(OR(AO144="",T144=""),"",AO144-T144)</f>
        <v/>
      </c>
      <c r="AQ144" s="183" t="str">
        <f t="shared" ref="AQ144" si="106">IF(OR(AO144="",G144=""),"",AO144-G144)</f>
        <v/>
      </c>
      <c r="AR144" s="95"/>
      <c r="AT144" s="63">
        <f>IF(Dashboard!$C$4="",1,IF($A144=Dashboard!$C$4,1,0))</f>
        <v>0</v>
      </c>
      <c r="AU144" s="63" t="b">
        <f t="shared" si="95"/>
        <v>1</v>
      </c>
      <c r="AV144" s="63">
        <f t="shared" si="94"/>
        <v>1060</v>
      </c>
      <c r="AW144" s="16" t="str">
        <f>IF(
   AND(
      AU144 = Dashboard!$B$8,
      AV144 = Dashboard!$B$10,
      ISODD(ROW())
   ),
   1,
   ""
)</f>
        <v/>
      </c>
    </row>
    <row r="145" spans="1:49" x14ac:dyDescent="0.3">
      <c r="A145" s="151"/>
      <c r="B145" s="162"/>
      <c r="C145" s="162"/>
      <c r="D145" s="162"/>
      <c r="E145" s="162"/>
      <c r="F145" s="163"/>
      <c r="G145" s="164"/>
      <c r="H145" s="105" t="s">
        <v>29</v>
      </c>
      <c r="I145" s="11"/>
      <c r="J145" s="11"/>
      <c r="K145" s="11"/>
      <c r="L145" s="11"/>
      <c r="M145" s="11"/>
      <c r="N145" s="11"/>
      <c r="O145" s="11"/>
      <c r="P145" s="11"/>
      <c r="Q145" s="11"/>
      <c r="R145" s="11"/>
      <c r="S145" s="112"/>
      <c r="T145" s="173"/>
      <c r="U145" s="111"/>
      <c r="V145" s="11"/>
      <c r="W145" s="11"/>
      <c r="X145" s="11"/>
      <c r="Y145" s="11"/>
      <c r="Z145" s="11"/>
      <c r="AA145" s="11"/>
      <c r="AB145" s="11"/>
      <c r="AC145" s="11"/>
      <c r="AD145" s="11"/>
      <c r="AE145" s="11"/>
      <c r="AF145" s="11"/>
      <c r="AG145" s="11"/>
      <c r="AH145" s="11"/>
      <c r="AI145" s="11"/>
      <c r="AJ145" s="11"/>
      <c r="AK145" s="11"/>
      <c r="AL145" s="11"/>
      <c r="AM145" s="112"/>
      <c r="AN145" s="182"/>
      <c r="AO145" s="162"/>
      <c r="AP145" s="155"/>
      <c r="AQ145" s="184"/>
      <c r="AR145" s="95"/>
      <c r="AT145" s="63">
        <f>IF(Dashboard!$C$4="",1,IF($A145=Dashboard!$C$4,1,0))</f>
        <v>0</v>
      </c>
      <c r="AU145" s="63" t="b">
        <f t="shared" si="95"/>
        <v>0</v>
      </c>
      <c r="AV145" s="63">
        <f t="shared" si="94"/>
        <v>1060</v>
      </c>
      <c r="AW145" s="16" t="str">
        <f>IF(
   AND(
      AU145 = Dashboard!$B$8,
      AV145 = Dashboard!$B$10,
      ISODD(ROW())
   ),
   1,
   ""
)</f>
        <v/>
      </c>
    </row>
    <row r="146" spans="1:49" x14ac:dyDescent="0.3">
      <c r="A146" s="161"/>
      <c r="B146" s="165"/>
      <c r="C146" s="165"/>
      <c r="D146" s="165"/>
      <c r="E146" s="165"/>
      <c r="F146" s="166"/>
      <c r="G146" s="167"/>
      <c r="H146" s="122" t="s">
        <v>30</v>
      </c>
      <c r="S146" s="126"/>
      <c r="T146" s="172"/>
      <c r="U146" s="113"/>
      <c r="AM146" s="114"/>
      <c r="AN146" s="181"/>
      <c r="AO146" s="165"/>
      <c r="AP146" s="174" t="str">
        <f t="shared" ref="AP146" si="107">IF(OR(AO146="",T146=""),"",AO146-T146)</f>
        <v/>
      </c>
      <c r="AQ146" s="183" t="str">
        <f t="shared" ref="AQ146" si="108">IF(OR(AO146="",G146=""),"",AO146-G146)</f>
        <v/>
      </c>
      <c r="AR146" s="95"/>
      <c r="AT146" s="63">
        <f>IF(Dashboard!$C$4="",1,IF($A146=Dashboard!$C$4,1,0))</f>
        <v>0</v>
      </c>
      <c r="AU146" s="63" t="b">
        <f t="shared" si="95"/>
        <v>1</v>
      </c>
      <c r="AV146" s="63">
        <f t="shared" si="94"/>
        <v>1060</v>
      </c>
      <c r="AW146" s="16" t="str">
        <f>IF(
   AND(
      AU146 = Dashboard!$B$8,
      AV146 = Dashboard!$B$10,
      ISODD(ROW())
   ),
   1,
   ""
)</f>
        <v/>
      </c>
    </row>
    <row r="147" spans="1:49" x14ac:dyDescent="0.3">
      <c r="A147" s="151"/>
      <c r="B147" s="162"/>
      <c r="C147" s="162"/>
      <c r="D147" s="162"/>
      <c r="E147" s="162"/>
      <c r="F147" s="163"/>
      <c r="G147" s="164"/>
      <c r="H147" s="105" t="s">
        <v>29</v>
      </c>
      <c r="I147" s="11"/>
      <c r="J147" s="11"/>
      <c r="K147" s="11"/>
      <c r="L147" s="11"/>
      <c r="M147" s="11"/>
      <c r="N147" s="11"/>
      <c r="O147" s="11"/>
      <c r="P147" s="11"/>
      <c r="Q147" s="11"/>
      <c r="R147" s="11"/>
      <c r="S147" s="112"/>
      <c r="T147" s="173"/>
      <c r="U147" s="111"/>
      <c r="V147" s="11"/>
      <c r="W147" s="11"/>
      <c r="X147" s="11"/>
      <c r="Y147" s="11"/>
      <c r="Z147" s="11"/>
      <c r="AA147" s="11"/>
      <c r="AB147" s="11"/>
      <c r="AC147" s="11"/>
      <c r="AD147" s="11"/>
      <c r="AE147" s="11"/>
      <c r="AF147" s="11"/>
      <c r="AG147" s="11"/>
      <c r="AH147" s="11"/>
      <c r="AI147" s="11"/>
      <c r="AJ147" s="11"/>
      <c r="AK147" s="11"/>
      <c r="AL147" s="11"/>
      <c r="AM147" s="112"/>
      <c r="AN147" s="182"/>
      <c r="AO147" s="162"/>
      <c r="AP147" s="155"/>
      <c r="AQ147" s="184"/>
      <c r="AR147" s="95"/>
      <c r="AT147" s="63">
        <f>IF(Dashboard!$C$4="",1,IF($A147=Dashboard!$C$4,1,0))</f>
        <v>0</v>
      </c>
      <c r="AU147" s="63" t="b">
        <f t="shared" si="95"/>
        <v>0</v>
      </c>
      <c r="AV147" s="63">
        <f t="shared" si="94"/>
        <v>1060</v>
      </c>
      <c r="AW147" s="16" t="str">
        <f>IF(
   AND(
      AU147 = Dashboard!$B$8,
      AV147 = Dashboard!$B$10,
      ISODD(ROW())
   ),
   1,
   ""
)</f>
        <v/>
      </c>
    </row>
    <row r="148" spans="1:49" x14ac:dyDescent="0.3">
      <c r="A148" s="161"/>
      <c r="B148" s="165"/>
      <c r="C148" s="165"/>
      <c r="D148" s="165"/>
      <c r="E148" s="165"/>
      <c r="F148" s="166"/>
      <c r="G148" s="167"/>
      <c r="H148" s="122" t="s">
        <v>30</v>
      </c>
      <c r="S148" s="126"/>
      <c r="T148" s="172"/>
      <c r="U148" s="113"/>
      <c r="AM148" s="114"/>
      <c r="AN148" s="181"/>
      <c r="AO148" s="165"/>
      <c r="AP148" s="174" t="str">
        <f t="shared" si="101"/>
        <v/>
      </c>
      <c r="AQ148" s="183" t="str">
        <f t="shared" ref="AQ148" si="109">IF(OR(AO148="",G148=""),"",AO148-G148)</f>
        <v/>
      </c>
      <c r="AR148" s="95"/>
      <c r="AT148" s="63">
        <f>IF(Dashboard!$C$4="",1,IF($A148=Dashboard!$C$4,1,0))</f>
        <v>0</v>
      </c>
      <c r="AU148" s="63" t="b">
        <f t="shared" si="95"/>
        <v>1</v>
      </c>
      <c r="AV148" s="63">
        <f t="shared" si="94"/>
        <v>1060</v>
      </c>
      <c r="AW148" s="16" t="str">
        <f>IF(
   AND(
      AU148 = Dashboard!$B$8,
      AV148 = Dashboard!$B$10,
      ISODD(ROW())
   ),
   1,
   ""
)</f>
        <v/>
      </c>
    </row>
    <row r="149" spans="1:49" x14ac:dyDescent="0.3">
      <c r="A149" s="151"/>
      <c r="B149" s="162"/>
      <c r="C149" s="162"/>
      <c r="D149" s="162"/>
      <c r="E149" s="162"/>
      <c r="F149" s="163"/>
      <c r="G149" s="164"/>
      <c r="H149" s="105" t="s">
        <v>29</v>
      </c>
      <c r="I149" s="11"/>
      <c r="J149" s="11"/>
      <c r="K149" s="11"/>
      <c r="L149" s="11"/>
      <c r="M149" s="11"/>
      <c r="N149" s="11"/>
      <c r="O149" s="11"/>
      <c r="P149" s="11"/>
      <c r="Q149" s="11"/>
      <c r="R149" s="11"/>
      <c r="S149" s="112"/>
      <c r="T149" s="173"/>
      <c r="U149" s="111"/>
      <c r="V149" s="11"/>
      <c r="W149" s="11"/>
      <c r="X149" s="11"/>
      <c r="Y149" s="11"/>
      <c r="Z149" s="11"/>
      <c r="AA149" s="11"/>
      <c r="AB149" s="11"/>
      <c r="AC149" s="11"/>
      <c r="AD149" s="11"/>
      <c r="AE149" s="11"/>
      <c r="AF149" s="11"/>
      <c r="AG149" s="11"/>
      <c r="AH149" s="11"/>
      <c r="AI149" s="11"/>
      <c r="AJ149" s="11"/>
      <c r="AK149" s="11"/>
      <c r="AL149" s="11"/>
      <c r="AM149" s="112"/>
      <c r="AN149" s="182"/>
      <c r="AO149" s="162"/>
      <c r="AP149" s="155"/>
      <c r="AQ149" s="184"/>
      <c r="AR149" s="95"/>
      <c r="AT149" s="63">
        <f>IF(Dashboard!$C$4="",1,IF($A149=Dashboard!$C$4,1,0))</f>
        <v>0</v>
      </c>
      <c r="AU149" s="63" t="b">
        <f t="shared" si="95"/>
        <v>0</v>
      </c>
      <c r="AV149" s="63">
        <f t="shared" si="94"/>
        <v>1060</v>
      </c>
      <c r="AW149" s="16" t="str">
        <f>IF(
   AND(
      AU149 = Dashboard!$B$8,
      AV149 = Dashboard!$B$10,
      ISODD(ROW())
   ),
   1,
   ""
)</f>
        <v/>
      </c>
    </row>
    <row r="150" spans="1:49" x14ac:dyDescent="0.3">
      <c r="A150" s="161"/>
      <c r="B150" s="165"/>
      <c r="C150" s="165"/>
      <c r="D150" s="165"/>
      <c r="E150" s="165"/>
      <c r="F150" s="166"/>
      <c r="G150" s="167"/>
      <c r="H150" s="122" t="s">
        <v>30</v>
      </c>
      <c r="S150" s="126"/>
      <c r="T150" s="172"/>
      <c r="U150" s="113"/>
      <c r="AM150" s="114"/>
      <c r="AN150" s="181"/>
      <c r="AO150" s="165"/>
      <c r="AP150" s="174" t="str">
        <f t="shared" si="103"/>
        <v/>
      </c>
      <c r="AQ150" s="183" t="str">
        <f t="shared" ref="AQ150" si="110">IF(OR(AO150="",G150=""),"",AO150-G150)</f>
        <v/>
      </c>
      <c r="AR150" s="95"/>
      <c r="AT150" s="63">
        <f>IF(Dashboard!$C$4="",1,IF($A150=Dashboard!$C$4,1,0))</f>
        <v>0</v>
      </c>
      <c r="AU150" s="63" t="b">
        <f t="shared" si="95"/>
        <v>1</v>
      </c>
      <c r="AV150" s="63">
        <f t="shared" si="94"/>
        <v>1060</v>
      </c>
      <c r="AW150" s="16" t="str">
        <f>IF(
   AND(
      AU150 = Dashboard!$B$8,
      AV150 = Dashboard!$B$10,
      ISODD(ROW())
   ),
   1,
   ""
)</f>
        <v/>
      </c>
    </row>
    <row r="151" spans="1:49" x14ac:dyDescent="0.3">
      <c r="A151" s="151"/>
      <c r="B151" s="162"/>
      <c r="C151" s="162"/>
      <c r="D151" s="162"/>
      <c r="E151" s="162"/>
      <c r="F151" s="163"/>
      <c r="G151" s="164"/>
      <c r="H151" s="105" t="s">
        <v>29</v>
      </c>
      <c r="I151" s="11"/>
      <c r="J151" s="11"/>
      <c r="K151" s="11"/>
      <c r="L151" s="11"/>
      <c r="M151" s="11"/>
      <c r="N151" s="11"/>
      <c r="O151" s="11"/>
      <c r="P151" s="11"/>
      <c r="Q151" s="11"/>
      <c r="R151" s="11"/>
      <c r="S151" s="112"/>
      <c r="T151" s="173"/>
      <c r="U151" s="111"/>
      <c r="V151" s="11"/>
      <c r="W151" s="11"/>
      <c r="X151" s="11"/>
      <c r="Y151" s="11"/>
      <c r="Z151" s="11"/>
      <c r="AA151" s="11"/>
      <c r="AB151" s="11"/>
      <c r="AC151" s="11"/>
      <c r="AD151" s="11"/>
      <c r="AE151" s="11"/>
      <c r="AF151" s="11"/>
      <c r="AG151" s="11"/>
      <c r="AH151" s="11"/>
      <c r="AI151" s="11"/>
      <c r="AJ151" s="11"/>
      <c r="AK151" s="11"/>
      <c r="AL151" s="11"/>
      <c r="AM151" s="112"/>
      <c r="AN151" s="182"/>
      <c r="AO151" s="162"/>
      <c r="AP151" s="155"/>
      <c r="AQ151" s="184"/>
      <c r="AR151" s="95"/>
      <c r="AT151" s="63">
        <f>IF(Dashboard!$C$4="",1,IF($A151=Dashboard!$C$4,1,0))</f>
        <v>0</v>
      </c>
      <c r="AU151" s="63" t="b">
        <f t="shared" si="95"/>
        <v>0</v>
      </c>
      <c r="AV151" s="63">
        <f t="shared" si="94"/>
        <v>1060</v>
      </c>
      <c r="AW151" s="16" t="str">
        <f>IF(
   AND(
      AU151 = Dashboard!$B$8,
      AV151 = Dashboard!$B$10,
      ISODD(ROW())
   ),
   1,
   ""
)</f>
        <v/>
      </c>
    </row>
    <row r="152" spans="1:49" x14ac:dyDescent="0.3">
      <c r="A152" s="161"/>
      <c r="B152" s="165"/>
      <c r="C152" s="165"/>
      <c r="D152" s="165"/>
      <c r="E152" s="165"/>
      <c r="F152" s="166"/>
      <c r="G152" s="167"/>
      <c r="H152" s="122" t="s">
        <v>30</v>
      </c>
      <c r="S152" s="126"/>
      <c r="T152" s="172"/>
      <c r="U152" s="113"/>
      <c r="AM152" s="114"/>
      <c r="AN152" s="181"/>
      <c r="AO152" s="165"/>
      <c r="AP152" s="174" t="str">
        <f t="shared" si="105"/>
        <v/>
      </c>
      <c r="AQ152" s="183" t="str">
        <f t="shared" ref="AQ152" si="111">IF(OR(AO152="",G152=""),"",AO152-G152)</f>
        <v/>
      </c>
      <c r="AR152" s="95"/>
      <c r="AT152" s="63">
        <f>IF(Dashboard!$C$4="",1,IF($A152=Dashboard!$C$4,1,0))</f>
        <v>0</v>
      </c>
      <c r="AU152" s="63" t="b">
        <f t="shared" si="95"/>
        <v>1</v>
      </c>
      <c r="AV152" s="63">
        <f t="shared" si="94"/>
        <v>1060</v>
      </c>
      <c r="AW152" s="16" t="str">
        <f>IF(
   AND(
      AU152 = Dashboard!$B$8,
      AV152 = Dashboard!$B$10,
      ISODD(ROW())
   ),
   1,
   ""
)</f>
        <v/>
      </c>
    </row>
    <row r="153" spans="1:49" x14ac:dyDescent="0.3">
      <c r="A153" s="151"/>
      <c r="B153" s="162"/>
      <c r="C153" s="162"/>
      <c r="D153" s="162"/>
      <c r="E153" s="162"/>
      <c r="F153" s="163"/>
      <c r="G153" s="164"/>
      <c r="H153" s="105" t="s">
        <v>29</v>
      </c>
      <c r="I153" s="11"/>
      <c r="J153" s="11"/>
      <c r="K153" s="11"/>
      <c r="L153" s="11"/>
      <c r="M153" s="11"/>
      <c r="N153" s="11"/>
      <c r="O153" s="11"/>
      <c r="P153" s="11"/>
      <c r="Q153" s="11"/>
      <c r="R153" s="11"/>
      <c r="S153" s="112"/>
      <c r="T153" s="173"/>
      <c r="U153" s="111"/>
      <c r="V153" s="11"/>
      <c r="W153" s="11"/>
      <c r="X153" s="11"/>
      <c r="Y153" s="11"/>
      <c r="Z153" s="11"/>
      <c r="AA153" s="11"/>
      <c r="AB153" s="11"/>
      <c r="AC153" s="11"/>
      <c r="AD153" s="11"/>
      <c r="AE153" s="11"/>
      <c r="AF153" s="11"/>
      <c r="AG153" s="11"/>
      <c r="AH153" s="11"/>
      <c r="AI153" s="11"/>
      <c r="AJ153" s="11"/>
      <c r="AK153" s="11"/>
      <c r="AL153" s="11"/>
      <c r="AM153" s="112"/>
      <c r="AN153" s="182"/>
      <c r="AO153" s="162"/>
      <c r="AP153" s="155"/>
      <c r="AQ153" s="184"/>
      <c r="AR153" s="95"/>
      <c r="AT153" s="63">
        <f>IF(Dashboard!$C$4="",1,IF($A153=Dashboard!$C$4,1,0))</f>
        <v>0</v>
      </c>
      <c r="AU153" s="63" t="b">
        <f t="shared" si="95"/>
        <v>0</v>
      </c>
      <c r="AV153" s="63">
        <f t="shared" si="94"/>
        <v>1060</v>
      </c>
      <c r="AW153" s="16" t="str">
        <f>IF(
   AND(
      AU153 = Dashboard!$B$8,
      AV153 = Dashboard!$B$10,
      ISODD(ROW())
   ),
   1,
   ""
)</f>
        <v/>
      </c>
    </row>
    <row r="154" spans="1:49" x14ac:dyDescent="0.3">
      <c r="A154" s="161"/>
      <c r="B154" s="165"/>
      <c r="C154" s="165"/>
      <c r="D154" s="165"/>
      <c r="E154" s="165"/>
      <c r="F154" s="166"/>
      <c r="G154" s="167"/>
      <c r="H154" s="122" t="s">
        <v>30</v>
      </c>
      <c r="S154" s="126"/>
      <c r="T154" s="172"/>
      <c r="U154" s="113"/>
      <c r="AM154" s="114"/>
      <c r="AN154" s="181"/>
      <c r="AO154" s="165"/>
      <c r="AP154" s="174" t="str">
        <f t="shared" ref="AP154" si="112">IF(OR(AO154="",T154=""),"",AO154-T154)</f>
        <v/>
      </c>
      <c r="AQ154" s="183" t="str">
        <f t="shared" ref="AQ154" si="113">IF(OR(AO154="",G154=""),"",AO154-G154)</f>
        <v/>
      </c>
      <c r="AR154" s="95"/>
      <c r="AT154" s="63">
        <f>IF(Dashboard!$C$4="",1,IF($A154=Dashboard!$C$4,1,0))</f>
        <v>0</v>
      </c>
      <c r="AU154" s="63" t="b">
        <f t="shared" si="95"/>
        <v>1</v>
      </c>
      <c r="AV154" s="63">
        <f t="shared" si="94"/>
        <v>1060</v>
      </c>
      <c r="AW154" s="16" t="str">
        <f>IF(
   AND(
      AU154 = Dashboard!$B$8,
      AV154 = Dashboard!$B$10,
      ISODD(ROW())
   ),
   1,
   ""
)</f>
        <v/>
      </c>
    </row>
    <row r="155" spans="1:49" x14ac:dyDescent="0.3">
      <c r="A155" s="151"/>
      <c r="B155" s="162"/>
      <c r="C155" s="162"/>
      <c r="D155" s="162"/>
      <c r="E155" s="162"/>
      <c r="F155" s="163"/>
      <c r="G155" s="164"/>
      <c r="H155" s="105" t="s">
        <v>29</v>
      </c>
      <c r="I155" s="11"/>
      <c r="J155" s="11"/>
      <c r="K155" s="11"/>
      <c r="L155" s="11"/>
      <c r="M155" s="11"/>
      <c r="N155" s="11"/>
      <c r="O155" s="11"/>
      <c r="P155" s="11"/>
      <c r="Q155" s="11"/>
      <c r="R155" s="11"/>
      <c r="S155" s="112"/>
      <c r="T155" s="173"/>
      <c r="U155" s="111"/>
      <c r="V155" s="11"/>
      <c r="W155" s="11"/>
      <c r="X155" s="11"/>
      <c r="Y155" s="11"/>
      <c r="Z155" s="11"/>
      <c r="AA155" s="11"/>
      <c r="AB155" s="11"/>
      <c r="AC155" s="11"/>
      <c r="AD155" s="11"/>
      <c r="AE155" s="11"/>
      <c r="AF155" s="11"/>
      <c r="AG155" s="11"/>
      <c r="AH155" s="11"/>
      <c r="AI155" s="11"/>
      <c r="AJ155" s="11"/>
      <c r="AK155" s="11"/>
      <c r="AL155" s="11"/>
      <c r="AM155" s="112"/>
      <c r="AN155" s="182"/>
      <c r="AO155" s="162"/>
      <c r="AP155" s="155"/>
      <c r="AQ155" s="184"/>
      <c r="AR155" s="95"/>
      <c r="AT155" s="63">
        <f>IF(Dashboard!$C$4="",1,IF($A155=Dashboard!$C$4,1,0))</f>
        <v>0</v>
      </c>
      <c r="AU155" s="63" t="b">
        <f t="shared" si="95"/>
        <v>0</v>
      </c>
      <c r="AV155" s="63">
        <f t="shared" si="94"/>
        <v>1060</v>
      </c>
      <c r="AW155" s="16" t="str">
        <f>IF(
   AND(
      AU155 = Dashboard!$B$8,
      AV155 = Dashboard!$B$10,
      ISODD(ROW())
   ),
   1,
   ""
)</f>
        <v/>
      </c>
    </row>
    <row r="156" spans="1:49" x14ac:dyDescent="0.3">
      <c r="A156" s="161"/>
      <c r="B156" s="165"/>
      <c r="C156" s="165"/>
      <c r="D156" s="165"/>
      <c r="E156" s="165"/>
      <c r="F156" s="166"/>
      <c r="G156" s="167"/>
      <c r="H156" s="122" t="s">
        <v>30</v>
      </c>
      <c r="S156" s="126"/>
      <c r="T156" s="172"/>
      <c r="U156" s="113"/>
      <c r="AM156" s="114"/>
      <c r="AN156" s="181"/>
      <c r="AO156" s="165"/>
      <c r="AP156" s="174" t="str">
        <f t="shared" si="101"/>
        <v/>
      </c>
      <c r="AQ156" s="183" t="str">
        <f t="shared" ref="AQ156" si="114">IF(OR(AO156="",G156=""),"",AO156-G156)</f>
        <v/>
      </c>
      <c r="AR156" s="95"/>
      <c r="AT156" s="63">
        <f>IF(Dashboard!$C$4="",1,IF($A156=Dashboard!$C$4,1,0))</f>
        <v>0</v>
      </c>
      <c r="AU156" s="63" t="b">
        <f t="shared" si="95"/>
        <v>1</v>
      </c>
      <c r="AV156" s="63">
        <f t="shared" si="94"/>
        <v>1060</v>
      </c>
      <c r="AW156" s="16" t="str">
        <f>IF(
   AND(
      AU156 = Dashboard!$B$8,
      AV156 = Dashboard!$B$10,
      ISODD(ROW())
   ),
   1,
   ""
)</f>
        <v/>
      </c>
    </row>
    <row r="157" spans="1:49" x14ac:dyDescent="0.3">
      <c r="A157" s="151"/>
      <c r="B157" s="162"/>
      <c r="C157" s="162"/>
      <c r="D157" s="162"/>
      <c r="E157" s="162"/>
      <c r="F157" s="163"/>
      <c r="G157" s="164"/>
      <c r="H157" s="105" t="s">
        <v>29</v>
      </c>
      <c r="I157" s="11"/>
      <c r="J157" s="11"/>
      <c r="K157" s="11"/>
      <c r="L157" s="11"/>
      <c r="M157" s="11"/>
      <c r="N157" s="11"/>
      <c r="O157" s="11"/>
      <c r="P157" s="11"/>
      <c r="Q157" s="11"/>
      <c r="R157" s="11"/>
      <c r="S157" s="112"/>
      <c r="T157" s="173"/>
      <c r="U157" s="111"/>
      <c r="V157" s="11"/>
      <c r="W157" s="11"/>
      <c r="X157" s="11"/>
      <c r="Y157" s="11"/>
      <c r="Z157" s="11"/>
      <c r="AA157" s="11"/>
      <c r="AB157" s="11"/>
      <c r="AC157" s="11"/>
      <c r="AD157" s="11"/>
      <c r="AE157" s="11"/>
      <c r="AF157" s="11"/>
      <c r="AG157" s="11"/>
      <c r="AH157" s="11"/>
      <c r="AI157" s="11"/>
      <c r="AJ157" s="11"/>
      <c r="AK157" s="11"/>
      <c r="AL157" s="11"/>
      <c r="AM157" s="112"/>
      <c r="AN157" s="182"/>
      <c r="AO157" s="162"/>
      <c r="AP157" s="155"/>
      <c r="AQ157" s="184"/>
      <c r="AR157" s="95"/>
      <c r="AT157" s="63">
        <f>IF(Dashboard!$C$4="",1,IF($A157=Dashboard!$C$4,1,0))</f>
        <v>0</v>
      </c>
      <c r="AU157" s="63" t="b">
        <f t="shared" si="95"/>
        <v>0</v>
      </c>
      <c r="AV157" s="63">
        <f t="shared" si="94"/>
        <v>1060</v>
      </c>
      <c r="AW157" s="16" t="str">
        <f>IF(
   AND(
      AU157 = Dashboard!$B$8,
      AV157 = Dashboard!$B$10,
      ISODD(ROW())
   ),
   1,
   ""
)</f>
        <v/>
      </c>
    </row>
    <row r="158" spans="1:49" x14ac:dyDescent="0.3">
      <c r="A158" s="161"/>
      <c r="B158" s="165"/>
      <c r="C158" s="165"/>
      <c r="D158" s="165"/>
      <c r="E158" s="165"/>
      <c r="F158" s="166"/>
      <c r="G158" s="167"/>
      <c r="H158" s="122" t="s">
        <v>30</v>
      </c>
      <c r="S158" s="126"/>
      <c r="T158" s="172"/>
      <c r="U158" s="113"/>
      <c r="AM158" s="114"/>
      <c r="AN158" s="181"/>
      <c r="AO158" s="165"/>
      <c r="AP158" s="174" t="str">
        <f t="shared" si="103"/>
        <v/>
      </c>
      <c r="AQ158" s="183" t="str">
        <f t="shared" ref="AQ158" si="115">IF(OR(AO158="",G158=""),"",AO158-G158)</f>
        <v/>
      </c>
      <c r="AR158" s="95"/>
      <c r="AT158" s="63">
        <f>IF(Dashboard!$C$4="",1,IF($A158=Dashboard!$C$4,1,0))</f>
        <v>0</v>
      </c>
      <c r="AU158" s="63" t="b">
        <f t="shared" si="95"/>
        <v>1</v>
      </c>
      <c r="AV158" s="63">
        <f t="shared" si="94"/>
        <v>1060</v>
      </c>
      <c r="AW158" s="16" t="str">
        <f>IF(
   AND(
      AU158 = Dashboard!$B$8,
      AV158 = Dashboard!$B$10,
      ISODD(ROW())
   ),
   1,
   ""
)</f>
        <v/>
      </c>
    </row>
    <row r="159" spans="1:49" x14ac:dyDescent="0.3">
      <c r="A159" s="151"/>
      <c r="B159" s="162"/>
      <c r="C159" s="162"/>
      <c r="D159" s="162"/>
      <c r="E159" s="162"/>
      <c r="F159" s="163"/>
      <c r="G159" s="164"/>
      <c r="H159" s="105" t="s">
        <v>29</v>
      </c>
      <c r="I159" s="11"/>
      <c r="J159" s="11"/>
      <c r="K159" s="11"/>
      <c r="L159" s="11"/>
      <c r="M159" s="11"/>
      <c r="N159" s="11"/>
      <c r="O159" s="11"/>
      <c r="P159" s="11"/>
      <c r="Q159" s="11"/>
      <c r="R159" s="11"/>
      <c r="S159" s="112"/>
      <c r="T159" s="173"/>
      <c r="U159" s="111"/>
      <c r="V159" s="11"/>
      <c r="W159" s="11"/>
      <c r="X159" s="11"/>
      <c r="Y159" s="11"/>
      <c r="Z159" s="11"/>
      <c r="AA159" s="11"/>
      <c r="AB159" s="11"/>
      <c r="AC159" s="11"/>
      <c r="AD159" s="11"/>
      <c r="AE159" s="11"/>
      <c r="AF159" s="11"/>
      <c r="AG159" s="11"/>
      <c r="AH159" s="11"/>
      <c r="AI159" s="11"/>
      <c r="AJ159" s="11"/>
      <c r="AK159" s="11"/>
      <c r="AL159" s="11"/>
      <c r="AM159" s="112"/>
      <c r="AN159" s="182"/>
      <c r="AO159" s="162"/>
      <c r="AP159" s="155"/>
      <c r="AQ159" s="184"/>
      <c r="AR159" s="95"/>
      <c r="AT159" s="63">
        <f>IF(Dashboard!$C$4="",1,IF($A159=Dashboard!$C$4,1,0))</f>
        <v>0</v>
      </c>
      <c r="AU159" s="63" t="b">
        <f t="shared" si="95"/>
        <v>0</v>
      </c>
      <c r="AV159" s="63">
        <f t="shared" si="94"/>
        <v>1060</v>
      </c>
      <c r="AW159" s="16" t="str">
        <f>IF(
   AND(
      AU159 = Dashboard!$B$8,
      AV159 = Dashboard!$B$10,
      ISODD(ROW())
   ),
   1,
   ""
)</f>
        <v/>
      </c>
    </row>
    <row r="160" spans="1:49" x14ac:dyDescent="0.3">
      <c r="A160" s="161"/>
      <c r="B160" s="165"/>
      <c r="C160" s="165"/>
      <c r="D160" s="165"/>
      <c r="E160" s="165"/>
      <c r="F160" s="166"/>
      <c r="G160" s="167"/>
      <c r="H160" s="122" t="s">
        <v>30</v>
      </c>
      <c r="S160" s="126"/>
      <c r="T160" s="172"/>
      <c r="U160" s="113"/>
      <c r="AM160" s="114"/>
      <c r="AN160" s="181"/>
      <c r="AO160" s="165"/>
      <c r="AP160" s="174" t="str">
        <f t="shared" si="105"/>
        <v/>
      </c>
      <c r="AQ160" s="183" t="str">
        <f t="shared" ref="AQ160" si="116">IF(OR(AO160="",G160=""),"",AO160-G160)</f>
        <v/>
      </c>
      <c r="AR160" s="95"/>
      <c r="AT160" s="63">
        <f>IF(Dashboard!$C$4="",1,IF($A160=Dashboard!$C$4,1,0))</f>
        <v>0</v>
      </c>
      <c r="AU160" s="63" t="b">
        <f t="shared" si="95"/>
        <v>1</v>
      </c>
      <c r="AV160" s="63">
        <f t="shared" si="94"/>
        <v>1060</v>
      </c>
      <c r="AW160" s="16" t="str">
        <f>IF(
   AND(
      AU160 = Dashboard!$B$8,
      AV160 = Dashboard!$B$10,
      ISODD(ROW())
   ),
   1,
   ""
)</f>
        <v/>
      </c>
    </row>
    <row r="161" spans="1:49" x14ac:dyDescent="0.3">
      <c r="A161" s="151"/>
      <c r="B161" s="162"/>
      <c r="C161" s="162"/>
      <c r="D161" s="162"/>
      <c r="E161" s="162"/>
      <c r="F161" s="163"/>
      <c r="G161" s="164"/>
      <c r="H161" s="105" t="s">
        <v>29</v>
      </c>
      <c r="I161" s="11"/>
      <c r="J161" s="11"/>
      <c r="K161" s="11"/>
      <c r="L161" s="11"/>
      <c r="M161" s="11"/>
      <c r="N161" s="11"/>
      <c r="O161" s="11"/>
      <c r="P161" s="11"/>
      <c r="Q161" s="11"/>
      <c r="R161" s="11"/>
      <c r="S161" s="112"/>
      <c r="T161" s="173"/>
      <c r="U161" s="111"/>
      <c r="V161" s="11"/>
      <c r="W161" s="11"/>
      <c r="X161" s="11"/>
      <c r="Y161" s="11"/>
      <c r="Z161" s="11"/>
      <c r="AA161" s="11"/>
      <c r="AB161" s="11"/>
      <c r="AC161" s="11"/>
      <c r="AD161" s="11"/>
      <c r="AE161" s="11"/>
      <c r="AF161" s="11"/>
      <c r="AG161" s="11"/>
      <c r="AH161" s="11"/>
      <c r="AI161" s="11"/>
      <c r="AJ161" s="11"/>
      <c r="AK161" s="11"/>
      <c r="AL161" s="11"/>
      <c r="AM161" s="112"/>
      <c r="AN161" s="182"/>
      <c r="AO161" s="162"/>
      <c r="AP161" s="155"/>
      <c r="AQ161" s="184"/>
      <c r="AR161" s="95"/>
      <c r="AT161" s="63">
        <f>IF(Dashboard!$C$4="",1,IF($A161=Dashboard!$C$4,1,0))</f>
        <v>0</v>
      </c>
      <c r="AU161" s="63" t="b">
        <f t="shared" si="95"/>
        <v>0</v>
      </c>
      <c r="AV161" s="63">
        <f t="shared" si="94"/>
        <v>1060</v>
      </c>
      <c r="AW161" s="16" t="str">
        <f>IF(
   AND(
      AU161 = Dashboard!$B$8,
      AV161 = Dashboard!$B$10,
      ISODD(ROW())
   ),
   1,
   ""
)</f>
        <v/>
      </c>
    </row>
    <row r="162" spans="1:49" x14ac:dyDescent="0.3">
      <c r="A162" s="161"/>
      <c r="B162" s="165"/>
      <c r="C162" s="165"/>
      <c r="D162" s="165"/>
      <c r="E162" s="165"/>
      <c r="F162" s="166"/>
      <c r="G162" s="167"/>
      <c r="H162" s="122" t="s">
        <v>30</v>
      </c>
      <c r="S162" s="126"/>
      <c r="T162" s="172"/>
      <c r="U162" s="113"/>
      <c r="AM162" s="114"/>
      <c r="AN162" s="181"/>
      <c r="AO162" s="165"/>
      <c r="AP162" s="174" t="str">
        <f t="shared" ref="AP162" si="117">IF(OR(AO162="",T162=""),"",AO162-T162)</f>
        <v/>
      </c>
      <c r="AQ162" s="183" t="str">
        <f t="shared" ref="AQ162" si="118">IF(OR(AO162="",G162=""),"",AO162-G162)</f>
        <v/>
      </c>
      <c r="AR162" s="95"/>
      <c r="AT162" s="63">
        <f>IF(Dashboard!$C$4="",1,IF($A162=Dashboard!$C$4,1,0))</f>
        <v>0</v>
      </c>
      <c r="AU162" s="63" t="b">
        <f t="shared" si="95"/>
        <v>1</v>
      </c>
      <c r="AV162" s="63">
        <f t="shared" si="94"/>
        <v>1060</v>
      </c>
      <c r="AW162" s="16" t="str">
        <f>IF(
   AND(
      AU162 = Dashboard!$B$8,
      AV162 = Dashboard!$B$10,
      ISODD(ROW())
   ),
   1,
   ""
)</f>
        <v/>
      </c>
    </row>
    <row r="163" spans="1:49" x14ac:dyDescent="0.3">
      <c r="A163" s="151"/>
      <c r="B163" s="162"/>
      <c r="C163" s="162"/>
      <c r="D163" s="162"/>
      <c r="E163" s="162"/>
      <c r="F163" s="163"/>
      <c r="G163" s="164"/>
      <c r="H163" s="105" t="s">
        <v>29</v>
      </c>
      <c r="I163" s="11"/>
      <c r="J163" s="11"/>
      <c r="K163" s="11"/>
      <c r="L163" s="11"/>
      <c r="M163" s="11"/>
      <c r="N163" s="11"/>
      <c r="O163" s="11"/>
      <c r="P163" s="11"/>
      <c r="Q163" s="11"/>
      <c r="R163" s="11"/>
      <c r="S163" s="112"/>
      <c r="T163" s="173"/>
      <c r="U163" s="111"/>
      <c r="V163" s="11"/>
      <c r="W163" s="11"/>
      <c r="X163" s="11"/>
      <c r="Y163" s="11"/>
      <c r="Z163" s="11"/>
      <c r="AA163" s="11"/>
      <c r="AB163" s="11"/>
      <c r="AC163" s="11"/>
      <c r="AD163" s="11"/>
      <c r="AE163" s="11"/>
      <c r="AF163" s="11"/>
      <c r="AG163" s="11"/>
      <c r="AH163" s="11"/>
      <c r="AI163" s="11"/>
      <c r="AJ163" s="11"/>
      <c r="AK163" s="11"/>
      <c r="AL163" s="11"/>
      <c r="AM163" s="112"/>
      <c r="AN163" s="182"/>
      <c r="AO163" s="162"/>
      <c r="AP163" s="155"/>
      <c r="AQ163" s="184"/>
      <c r="AR163" s="95"/>
      <c r="AT163" s="63">
        <f>IF(Dashboard!$C$4="",1,IF($A163=Dashboard!$C$4,1,0))</f>
        <v>0</v>
      </c>
      <c r="AU163" s="63" t="b">
        <f t="shared" si="95"/>
        <v>0</v>
      </c>
      <c r="AV163" s="63">
        <f t="shared" si="94"/>
        <v>1060</v>
      </c>
      <c r="AW163" s="16" t="str">
        <f>IF(
   AND(
      AU163 = Dashboard!$B$8,
      AV163 = Dashboard!$B$10,
      ISODD(ROW())
   ),
   1,
   ""
)</f>
        <v/>
      </c>
    </row>
    <row r="164" spans="1:49" x14ac:dyDescent="0.3">
      <c r="A164" s="161"/>
      <c r="B164" s="165"/>
      <c r="C164" s="165"/>
      <c r="D164" s="165"/>
      <c r="E164" s="165"/>
      <c r="F164" s="166"/>
      <c r="G164" s="167"/>
      <c r="H164" s="122" t="s">
        <v>30</v>
      </c>
      <c r="S164" s="126"/>
      <c r="T164" s="172"/>
      <c r="U164" s="113"/>
      <c r="AM164" s="114"/>
      <c r="AN164" s="181"/>
      <c r="AO164" s="165"/>
      <c r="AP164" s="174" t="str">
        <f t="shared" si="101"/>
        <v/>
      </c>
      <c r="AQ164" s="183" t="str">
        <f t="shared" ref="AQ164" si="119">IF(OR(AO164="",G164=""),"",AO164-G164)</f>
        <v/>
      </c>
      <c r="AR164" s="95"/>
      <c r="AT164" s="63">
        <f>IF(Dashboard!$C$4="",1,IF($A164=Dashboard!$C$4,1,0))</f>
        <v>0</v>
      </c>
      <c r="AU164" s="63" t="b">
        <f t="shared" si="95"/>
        <v>1</v>
      </c>
      <c r="AV164" s="63">
        <f t="shared" si="94"/>
        <v>1060</v>
      </c>
      <c r="AW164" s="16" t="str">
        <f>IF(
   AND(
      AU164 = Dashboard!$B$8,
      AV164 = Dashboard!$B$10,
      ISODD(ROW())
   ),
   1,
   ""
)</f>
        <v/>
      </c>
    </row>
    <row r="165" spans="1:49" x14ac:dyDescent="0.3">
      <c r="A165" s="151"/>
      <c r="B165" s="162"/>
      <c r="C165" s="162"/>
      <c r="D165" s="162"/>
      <c r="E165" s="162"/>
      <c r="F165" s="163"/>
      <c r="G165" s="164"/>
      <c r="H165" s="105" t="s">
        <v>29</v>
      </c>
      <c r="I165" s="11"/>
      <c r="J165" s="11"/>
      <c r="K165" s="11"/>
      <c r="L165" s="11"/>
      <c r="M165" s="11"/>
      <c r="N165" s="11"/>
      <c r="O165" s="11"/>
      <c r="P165" s="11"/>
      <c r="Q165" s="11"/>
      <c r="R165" s="11"/>
      <c r="S165" s="112"/>
      <c r="T165" s="173"/>
      <c r="U165" s="111"/>
      <c r="V165" s="11"/>
      <c r="W165" s="11"/>
      <c r="X165" s="11"/>
      <c r="Y165" s="11"/>
      <c r="Z165" s="11"/>
      <c r="AA165" s="11"/>
      <c r="AB165" s="11"/>
      <c r="AC165" s="11"/>
      <c r="AD165" s="11"/>
      <c r="AE165" s="11"/>
      <c r="AF165" s="11"/>
      <c r="AG165" s="11"/>
      <c r="AH165" s="11"/>
      <c r="AI165" s="11"/>
      <c r="AJ165" s="11"/>
      <c r="AK165" s="11"/>
      <c r="AL165" s="11"/>
      <c r="AM165" s="112"/>
      <c r="AN165" s="182"/>
      <c r="AO165" s="162"/>
      <c r="AP165" s="155"/>
      <c r="AQ165" s="184"/>
      <c r="AR165" s="95"/>
      <c r="AT165" s="63">
        <f>IF(Dashboard!$C$4="",1,IF($A165=Dashboard!$C$4,1,0))</f>
        <v>0</v>
      </c>
      <c r="AU165" s="63" t="b">
        <f t="shared" si="95"/>
        <v>0</v>
      </c>
      <c r="AV165" s="63">
        <f t="shared" si="94"/>
        <v>1060</v>
      </c>
      <c r="AW165" s="16" t="str">
        <f>IF(
   AND(
      AU165 = Dashboard!$B$8,
      AV165 = Dashboard!$B$10,
      ISODD(ROW())
   ),
   1,
   ""
)</f>
        <v/>
      </c>
    </row>
    <row r="166" spans="1:49" x14ac:dyDescent="0.3">
      <c r="A166" s="161"/>
      <c r="B166" s="165"/>
      <c r="C166" s="165"/>
      <c r="D166" s="165"/>
      <c r="E166" s="165"/>
      <c r="F166" s="166"/>
      <c r="G166" s="167"/>
      <c r="H166" s="122" t="s">
        <v>30</v>
      </c>
      <c r="S166" s="126"/>
      <c r="T166" s="172"/>
      <c r="U166" s="113"/>
      <c r="AM166" s="114"/>
      <c r="AN166" s="181"/>
      <c r="AO166" s="165"/>
      <c r="AP166" s="174" t="str">
        <f t="shared" si="103"/>
        <v/>
      </c>
      <c r="AQ166" s="183" t="str">
        <f t="shared" ref="AQ166" si="120">IF(OR(AO166="",G166=""),"",AO166-G166)</f>
        <v/>
      </c>
      <c r="AR166" s="95"/>
      <c r="AT166" s="63">
        <f>IF(Dashboard!$C$4="",1,IF($A166=Dashboard!$C$4,1,0))</f>
        <v>0</v>
      </c>
      <c r="AU166" s="63" t="b">
        <f t="shared" si="95"/>
        <v>1</v>
      </c>
      <c r="AV166" s="63">
        <f t="shared" si="94"/>
        <v>1060</v>
      </c>
      <c r="AW166" s="16" t="str">
        <f>IF(
   AND(
      AU166 = Dashboard!$B$8,
      AV166 = Dashboard!$B$10,
      ISODD(ROW())
   ),
   1,
   ""
)</f>
        <v/>
      </c>
    </row>
    <row r="167" spans="1:49" x14ac:dyDescent="0.3">
      <c r="A167" s="151"/>
      <c r="B167" s="162"/>
      <c r="C167" s="162"/>
      <c r="D167" s="162"/>
      <c r="E167" s="162"/>
      <c r="F167" s="163"/>
      <c r="G167" s="164"/>
      <c r="H167" s="105" t="s">
        <v>29</v>
      </c>
      <c r="I167" s="11"/>
      <c r="J167" s="11"/>
      <c r="K167" s="11"/>
      <c r="L167" s="11"/>
      <c r="M167" s="11"/>
      <c r="N167" s="11"/>
      <c r="O167" s="11"/>
      <c r="P167" s="11"/>
      <c r="Q167" s="11"/>
      <c r="R167" s="11"/>
      <c r="S167" s="112"/>
      <c r="T167" s="173"/>
      <c r="U167" s="111"/>
      <c r="V167" s="11"/>
      <c r="W167" s="11"/>
      <c r="X167" s="11"/>
      <c r="Y167" s="11"/>
      <c r="Z167" s="11"/>
      <c r="AA167" s="11"/>
      <c r="AB167" s="11"/>
      <c r="AC167" s="11"/>
      <c r="AD167" s="11"/>
      <c r="AE167" s="11"/>
      <c r="AF167" s="11"/>
      <c r="AG167" s="11"/>
      <c r="AH167" s="11"/>
      <c r="AI167" s="11"/>
      <c r="AJ167" s="11"/>
      <c r="AK167" s="11"/>
      <c r="AL167" s="11"/>
      <c r="AM167" s="112"/>
      <c r="AN167" s="182"/>
      <c r="AO167" s="162"/>
      <c r="AP167" s="155"/>
      <c r="AQ167" s="184"/>
      <c r="AR167" s="95"/>
      <c r="AT167" s="63">
        <f>IF(Dashboard!$C$4="",1,IF($A167=Dashboard!$C$4,1,0))</f>
        <v>0</v>
      </c>
      <c r="AU167" s="63" t="b">
        <f t="shared" si="95"/>
        <v>0</v>
      </c>
      <c r="AV167" s="63">
        <f t="shared" si="94"/>
        <v>1060</v>
      </c>
      <c r="AW167" s="16" t="str">
        <f>IF(
   AND(
      AU167 = Dashboard!$B$8,
      AV167 = Dashboard!$B$10,
      ISODD(ROW())
   ),
   1,
   ""
)</f>
        <v/>
      </c>
    </row>
    <row r="168" spans="1:49" x14ac:dyDescent="0.3">
      <c r="A168" s="161"/>
      <c r="B168" s="165"/>
      <c r="C168" s="165"/>
      <c r="D168" s="165"/>
      <c r="E168" s="165"/>
      <c r="F168" s="166"/>
      <c r="G168" s="167"/>
      <c r="H168" s="122" t="s">
        <v>30</v>
      </c>
      <c r="S168" s="126"/>
      <c r="T168" s="172"/>
      <c r="U168" s="113"/>
      <c r="AM168" s="114"/>
      <c r="AN168" s="181"/>
      <c r="AO168" s="165"/>
      <c r="AP168" s="174" t="str">
        <f t="shared" si="105"/>
        <v/>
      </c>
      <c r="AQ168" s="183" t="str">
        <f t="shared" ref="AQ168" si="121">IF(OR(AO168="",G168=""),"",AO168-G168)</f>
        <v/>
      </c>
      <c r="AR168" s="95"/>
      <c r="AT168" s="63">
        <f>IF(Dashboard!$C$4="",1,IF($A168=Dashboard!$C$4,1,0))</f>
        <v>0</v>
      </c>
      <c r="AU168" s="63" t="b">
        <f t="shared" si="95"/>
        <v>1</v>
      </c>
      <c r="AV168" s="63">
        <f t="shared" si="94"/>
        <v>1060</v>
      </c>
      <c r="AW168" s="16" t="str">
        <f>IF(
   AND(
      AU168 = Dashboard!$B$8,
      AV168 = Dashboard!$B$10,
      ISODD(ROW())
   ),
   1,
   ""
)</f>
        <v/>
      </c>
    </row>
    <row r="169" spans="1:49" x14ac:dyDescent="0.3">
      <c r="A169" s="151"/>
      <c r="B169" s="162"/>
      <c r="C169" s="162"/>
      <c r="D169" s="162"/>
      <c r="E169" s="162"/>
      <c r="F169" s="163"/>
      <c r="G169" s="164"/>
      <c r="H169" s="105" t="s">
        <v>29</v>
      </c>
      <c r="I169" s="11"/>
      <c r="J169" s="11"/>
      <c r="K169" s="11"/>
      <c r="L169" s="11"/>
      <c r="M169" s="11"/>
      <c r="N169" s="11"/>
      <c r="O169" s="11"/>
      <c r="P169" s="11"/>
      <c r="Q169" s="11"/>
      <c r="R169" s="11"/>
      <c r="S169" s="112"/>
      <c r="T169" s="173"/>
      <c r="U169" s="111"/>
      <c r="V169" s="11"/>
      <c r="W169" s="11"/>
      <c r="X169" s="11"/>
      <c r="Y169" s="11"/>
      <c r="Z169" s="11"/>
      <c r="AA169" s="11"/>
      <c r="AB169" s="11"/>
      <c r="AC169" s="11"/>
      <c r="AD169" s="11"/>
      <c r="AE169" s="11"/>
      <c r="AF169" s="11"/>
      <c r="AG169" s="11"/>
      <c r="AH169" s="11"/>
      <c r="AI169" s="11"/>
      <c r="AJ169" s="11"/>
      <c r="AK169" s="11"/>
      <c r="AL169" s="11"/>
      <c r="AM169" s="112"/>
      <c r="AN169" s="182"/>
      <c r="AO169" s="162"/>
      <c r="AP169" s="155"/>
      <c r="AQ169" s="184"/>
      <c r="AR169" s="95"/>
      <c r="AT169" s="63">
        <f>IF(Dashboard!$C$4="",1,IF($A169=Dashboard!$C$4,1,0))</f>
        <v>0</v>
      </c>
      <c r="AU169" s="63" t="b">
        <f t="shared" si="95"/>
        <v>0</v>
      </c>
      <c r="AV169" s="63">
        <f t="shared" si="94"/>
        <v>1060</v>
      </c>
      <c r="AW169" s="16" t="str">
        <f>IF(
   AND(
      AU169 = Dashboard!$B$8,
      AV169 = Dashboard!$B$10,
      ISODD(ROW())
   ),
   1,
   ""
)</f>
        <v/>
      </c>
    </row>
    <row r="170" spans="1:49" x14ac:dyDescent="0.3">
      <c r="A170" s="161"/>
      <c r="B170" s="165"/>
      <c r="C170" s="165"/>
      <c r="D170" s="165"/>
      <c r="E170" s="165"/>
      <c r="F170" s="166"/>
      <c r="G170" s="167"/>
      <c r="H170" s="122" t="s">
        <v>30</v>
      </c>
      <c r="S170" s="126"/>
      <c r="T170" s="172"/>
      <c r="U170" s="113"/>
      <c r="AM170" s="114"/>
      <c r="AN170" s="181"/>
      <c r="AO170" s="165"/>
      <c r="AP170" s="174" t="str">
        <f t="shared" ref="AP170" si="122">IF(OR(AO170="",T170=""),"",AO170-T170)</f>
        <v/>
      </c>
      <c r="AQ170" s="183" t="str">
        <f t="shared" ref="AQ170" si="123">IF(OR(AO170="",G170=""),"",AO170-G170)</f>
        <v/>
      </c>
      <c r="AR170" s="95"/>
      <c r="AT170" s="63">
        <f>IF(Dashboard!$C$4="",1,IF($A170=Dashboard!$C$4,1,0))</f>
        <v>0</v>
      </c>
      <c r="AU170" s="63" t="b">
        <f t="shared" si="95"/>
        <v>1</v>
      </c>
      <c r="AV170" s="63">
        <f t="shared" si="94"/>
        <v>1060</v>
      </c>
      <c r="AW170" s="16" t="str">
        <f>IF(
   AND(
      AU170 = Dashboard!$B$8,
      AV170 = Dashboard!$B$10,
      ISODD(ROW())
   ),
   1,
   ""
)</f>
        <v/>
      </c>
    </row>
    <row r="171" spans="1:49" x14ac:dyDescent="0.3">
      <c r="A171" s="151"/>
      <c r="B171" s="162"/>
      <c r="C171" s="162"/>
      <c r="D171" s="162"/>
      <c r="E171" s="162"/>
      <c r="F171" s="163"/>
      <c r="G171" s="164"/>
      <c r="H171" s="105" t="s">
        <v>29</v>
      </c>
      <c r="I171" s="11"/>
      <c r="J171" s="11"/>
      <c r="K171" s="11"/>
      <c r="L171" s="11"/>
      <c r="M171" s="11"/>
      <c r="N171" s="11"/>
      <c r="O171" s="11"/>
      <c r="P171" s="11"/>
      <c r="Q171" s="11"/>
      <c r="R171" s="11"/>
      <c r="S171" s="112"/>
      <c r="T171" s="173"/>
      <c r="U171" s="111"/>
      <c r="V171" s="11"/>
      <c r="W171" s="11"/>
      <c r="X171" s="11"/>
      <c r="Y171" s="11"/>
      <c r="Z171" s="11"/>
      <c r="AA171" s="11"/>
      <c r="AB171" s="11"/>
      <c r="AC171" s="11"/>
      <c r="AD171" s="11"/>
      <c r="AE171" s="11"/>
      <c r="AF171" s="11"/>
      <c r="AG171" s="11"/>
      <c r="AH171" s="11"/>
      <c r="AI171" s="11"/>
      <c r="AJ171" s="11"/>
      <c r="AK171" s="11"/>
      <c r="AL171" s="11"/>
      <c r="AM171" s="112"/>
      <c r="AN171" s="182"/>
      <c r="AO171" s="162"/>
      <c r="AP171" s="155"/>
      <c r="AQ171" s="184"/>
      <c r="AR171" s="95"/>
      <c r="AT171" s="63">
        <f>IF(Dashboard!$C$4="",1,IF($A171=Dashboard!$C$4,1,0))</f>
        <v>0</v>
      </c>
      <c r="AU171" s="63" t="b">
        <f t="shared" si="95"/>
        <v>0</v>
      </c>
      <c r="AV171" s="63">
        <f t="shared" si="94"/>
        <v>1060</v>
      </c>
      <c r="AW171" s="16" t="str">
        <f>IF(
   AND(
      AU171 = Dashboard!$B$8,
      AV171 = Dashboard!$B$10,
      ISODD(ROW())
   ),
   1,
   ""
)</f>
        <v/>
      </c>
    </row>
    <row r="172" spans="1:49" x14ac:dyDescent="0.3">
      <c r="A172" s="161"/>
      <c r="B172" s="165"/>
      <c r="C172" s="165"/>
      <c r="D172" s="165"/>
      <c r="E172" s="165"/>
      <c r="F172" s="166"/>
      <c r="G172" s="167"/>
      <c r="H172" s="122" t="s">
        <v>30</v>
      </c>
      <c r="S172" s="126"/>
      <c r="T172" s="172"/>
      <c r="U172" s="113"/>
      <c r="AM172" s="114"/>
      <c r="AN172" s="181"/>
      <c r="AO172" s="165"/>
      <c r="AP172" s="174" t="str">
        <f t="shared" si="101"/>
        <v/>
      </c>
      <c r="AQ172" s="183" t="str">
        <f t="shared" ref="AQ172" si="124">IF(OR(AO172="",G172=""),"",AO172-G172)</f>
        <v/>
      </c>
      <c r="AR172" s="95"/>
      <c r="AT172" s="63">
        <f>IF(Dashboard!$C$4="",1,IF($A172=Dashboard!$C$4,1,0))</f>
        <v>0</v>
      </c>
      <c r="AU172" s="63" t="b">
        <f t="shared" si="95"/>
        <v>1</v>
      </c>
      <c r="AV172" s="63">
        <f t="shared" si="94"/>
        <v>1060</v>
      </c>
      <c r="AW172" s="16" t="str">
        <f>IF(
   AND(
      AU172 = Dashboard!$B$8,
      AV172 = Dashboard!$B$10,
      ISODD(ROW())
   ),
   1,
   ""
)</f>
        <v/>
      </c>
    </row>
    <row r="173" spans="1:49" x14ac:dyDescent="0.3">
      <c r="A173" s="151"/>
      <c r="B173" s="162"/>
      <c r="C173" s="162"/>
      <c r="D173" s="162"/>
      <c r="E173" s="162"/>
      <c r="F173" s="163"/>
      <c r="G173" s="164"/>
      <c r="H173" s="105" t="s">
        <v>29</v>
      </c>
      <c r="I173" s="11"/>
      <c r="J173" s="11"/>
      <c r="K173" s="11"/>
      <c r="L173" s="11"/>
      <c r="M173" s="11"/>
      <c r="N173" s="11"/>
      <c r="O173" s="11"/>
      <c r="P173" s="11"/>
      <c r="Q173" s="11"/>
      <c r="R173" s="11"/>
      <c r="S173" s="112"/>
      <c r="T173" s="173"/>
      <c r="U173" s="111"/>
      <c r="V173" s="11"/>
      <c r="W173" s="11"/>
      <c r="X173" s="11"/>
      <c r="Y173" s="11"/>
      <c r="Z173" s="11"/>
      <c r="AA173" s="11"/>
      <c r="AB173" s="11"/>
      <c r="AC173" s="11"/>
      <c r="AD173" s="11"/>
      <c r="AE173" s="11"/>
      <c r="AF173" s="11"/>
      <c r="AG173" s="11"/>
      <c r="AH173" s="11"/>
      <c r="AI173" s="11"/>
      <c r="AJ173" s="11"/>
      <c r="AK173" s="11"/>
      <c r="AL173" s="11"/>
      <c r="AM173" s="112"/>
      <c r="AN173" s="182"/>
      <c r="AO173" s="162"/>
      <c r="AP173" s="155"/>
      <c r="AQ173" s="184"/>
      <c r="AR173" s="95"/>
      <c r="AT173" s="63">
        <f>IF(Dashboard!$C$4="",1,IF($A173=Dashboard!$C$4,1,0))</f>
        <v>0</v>
      </c>
      <c r="AU173" s="63" t="b">
        <f t="shared" si="95"/>
        <v>0</v>
      </c>
      <c r="AV173" s="63">
        <f t="shared" si="94"/>
        <v>1060</v>
      </c>
      <c r="AW173" s="16" t="str">
        <f>IF(
   AND(
      AU173 = Dashboard!$B$8,
      AV173 = Dashboard!$B$10,
      ISODD(ROW())
   ),
   1,
   ""
)</f>
        <v/>
      </c>
    </row>
    <row r="174" spans="1:49" x14ac:dyDescent="0.3">
      <c r="A174" s="161"/>
      <c r="B174" s="165"/>
      <c r="C174" s="165"/>
      <c r="D174" s="165"/>
      <c r="E174" s="165"/>
      <c r="F174" s="166"/>
      <c r="G174" s="167"/>
      <c r="H174" s="122" t="s">
        <v>30</v>
      </c>
      <c r="S174" s="126"/>
      <c r="T174" s="172"/>
      <c r="U174" s="113"/>
      <c r="AM174" s="114"/>
      <c r="AN174" s="181"/>
      <c r="AO174" s="165"/>
      <c r="AP174" s="174" t="str">
        <f t="shared" si="103"/>
        <v/>
      </c>
      <c r="AQ174" s="183" t="str">
        <f t="shared" ref="AQ174" si="125">IF(OR(AO174="",G174=""),"",AO174-G174)</f>
        <v/>
      </c>
      <c r="AR174" s="95"/>
      <c r="AT174" s="63">
        <f>IF(Dashboard!$C$4="",1,IF($A174=Dashboard!$C$4,1,0))</f>
        <v>0</v>
      </c>
      <c r="AU174" s="63" t="b">
        <f t="shared" si="95"/>
        <v>1</v>
      </c>
      <c r="AV174" s="63">
        <f t="shared" si="94"/>
        <v>1060</v>
      </c>
      <c r="AW174" s="16" t="str">
        <f>IF(
   AND(
      AU174 = Dashboard!$B$8,
      AV174 = Dashboard!$B$10,
      ISODD(ROW())
   ),
   1,
   ""
)</f>
        <v/>
      </c>
    </row>
    <row r="175" spans="1:49" x14ac:dyDescent="0.3">
      <c r="A175" s="151"/>
      <c r="B175" s="162"/>
      <c r="C175" s="162"/>
      <c r="D175" s="162"/>
      <c r="E175" s="162"/>
      <c r="F175" s="163"/>
      <c r="G175" s="164"/>
      <c r="H175" s="105" t="s">
        <v>29</v>
      </c>
      <c r="I175" s="11"/>
      <c r="J175" s="11"/>
      <c r="K175" s="11"/>
      <c r="L175" s="11"/>
      <c r="M175" s="11"/>
      <c r="N175" s="11"/>
      <c r="O175" s="11"/>
      <c r="P175" s="11"/>
      <c r="Q175" s="11"/>
      <c r="R175" s="11"/>
      <c r="S175" s="112"/>
      <c r="T175" s="173"/>
      <c r="U175" s="111"/>
      <c r="V175" s="11"/>
      <c r="W175" s="11"/>
      <c r="X175" s="11"/>
      <c r="Y175" s="11"/>
      <c r="Z175" s="11"/>
      <c r="AA175" s="11"/>
      <c r="AB175" s="11"/>
      <c r="AC175" s="11"/>
      <c r="AD175" s="11"/>
      <c r="AE175" s="11"/>
      <c r="AF175" s="11"/>
      <c r="AG175" s="11"/>
      <c r="AH175" s="11"/>
      <c r="AI175" s="11"/>
      <c r="AJ175" s="11"/>
      <c r="AK175" s="11"/>
      <c r="AL175" s="11"/>
      <c r="AM175" s="112"/>
      <c r="AN175" s="182"/>
      <c r="AO175" s="162"/>
      <c r="AP175" s="155"/>
      <c r="AQ175" s="184"/>
      <c r="AR175" s="95"/>
      <c r="AT175" s="63">
        <f>IF(Dashboard!$C$4="",1,IF($A175=Dashboard!$C$4,1,0))</f>
        <v>0</v>
      </c>
      <c r="AU175" s="63" t="b">
        <f t="shared" si="95"/>
        <v>0</v>
      </c>
      <c r="AV175" s="63">
        <f t="shared" si="94"/>
        <v>1060</v>
      </c>
      <c r="AW175" s="16" t="str">
        <f>IF(
   AND(
      AU175 = Dashboard!$B$8,
      AV175 = Dashboard!$B$10,
      ISODD(ROW())
   ),
   1,
   ""
)</f>
        <v/>
      </c>
    </row>
    <row r="176" spans="1:49" x14ac:dyDescent="0.3">
      <c r="A176" s="161"/>
      <c r="B176" s="165"/>
      <c r="C176" s="165"/>
      <c r="D176" s="165"/>
      <c r="E176" s="165"/>
      <c r="F176" s="166"/>
      <c r="G176" s="167"/>
      <c r="H176" s="122" t="s">
        <v>30</v>
      </c>
      <c r="S176" s="126"/>
      <c r="T176" s="172"/>
      <c r="U176" s="113"/>
      <c r="AM176" s="114"/>
      <c r="AN176" s="181"/>
      <c r="AO176" s="165"/>
      <c r="AP176" s="174" t="str">
        <f t="shared" si="105"/>
        <v/>
      </c>
      <c r="AQ176" s="183" t="str">
        <f t="shared" ref="AQ176" si="126">IF(OR(AO176="",G176=""),"",AO176-G176)</f>
        <v/>
      </c>
      <c r="AR176" s="95"/>
      <c r="AT176" s="63">
        <f>IF(Dashboard!$C$4="",1,IF($A176=Dashboard!$C$4,1,0))</f>
        <v>0</v>
      </c>
      <c r="AU176" s="63" t="b">
        <f t="shared" si="95"/>
        <v>1</v>
      </c>
      <c r="AV176" s="63">
        <f t="shared" si="94"/>
        <v>1060</v>
      </c>
      <c r="AW176" s="16" t="str">
        <f>IF(
   AND(
      AU176 = Dashboard!$B$8,
      AV176 = Dashboard!$B$10,
      ISODD(ROW())
   ),
   1,
   ""
)</f>
        <v/>
      </c>
    </row>
    <row r="177" spans="1:49" x14ac:dyDescent="0.3">
      <c r="A177" s="151"/>
      <c r="B177" s="162"/>
      <c r="C177" s="162"/>
      <c r="D177" s="162"/>
      <c r="E177" s="162"/>
      <c r="F177" s="163"/>
      <c r="G177" s="164"/>
      <c r="H177" s="105" t="s">
        <v>29</v>
      </c>
      <c r="I177" s="11"/>
      <c r="J177" s="11"/>
      <c r="K177" s="11"/>
      <c r="L177" s="11"/>
      <c r="M177" s="11"/>
      <c r="N177" s="11"/>
      <c r="O177" s="11"/>
      <c r="P177" s="11"/>
      <c r="Q177" s="11"/>
      <c r="R177" s="11"/>
      <c r="S177" s="112"/>
      <c r="T177" s="173"/>
      <c r="U177" s="111"/>
      <c r="V177" s="11"/>
      <c r="W177" s="11"/>
      <c r="X177" s="11"/>
      <c r="Y177" s="11"/>
      <c r="Z177" s="11"/>
      <c r="AA177" s="11"/>
      <c r="AB177" s="11"/>
      <c r="AC177" s="11"/>
      <c r="AD177" s="11"/>
      <c r="AE177" s="11"/>
      <c r="AF177" s="11"/>
      <c r="AG177" s="11"/>
      <c r="AH177" s="11"/>
      <c r="AI177" s="11"/>
      <c r="AJ177" s="11"/>
      <c r="AK177" s="11"/>
      <c r="AL177" s="11"/>
      <c r="AM177" s="112"/>
      <c r="AN177" s="182"/>
      <c r="AO177" s="162"/>
      <c r="AP177" s="155"/>
      <c r="AQ177" s="184"/>
      <c r="AR177" s="95"/>
      <c r="AT177" s="63">
        <f>IF(Dashboard!$C$4="",1,IF($A177=Dashboard!$C$4,1,0))</f>
        <v>0</v>
      </c>
      <c r="AU177" s="63" t="b">
        <f t="shared" si="95"/>
        <v>0</v>
      </c>
      <c r="AV177" s="63">
        <f t="shared" si="94"/>
        <v>1060</v>
      </c>
      <c r="AW177" s="16" t="str">
        <f>IF(
   AND(
      AU177 = Dashboard!$B$8,
      AV177 = Dashboard!$B$10,
      ISODD(ROW())
   ),
   1,
   ""
)</f>
        <v/>
      </c>
    </row>
    <row r="178" spans="1:49" x14ac:dyDescent="0.3">
      <c r="A178" s="161"/>
      <c r="B178" s="165"/>
      <c r="C178" s="165"/>
      <c r="D178" s="165"/>
      <c r="E178" s="165"/>
      <c r="F178" s="166"/>
      <c r="G178" s="167"/>
      <c r="H178" s="122" t="s">
        <v>30</v>
      </c>
      <c r="S178" s="126"/>
      <c r="T178" s="172"/>
      <c r="U178" s="113"/>
      <c r="AM178" s="114"/>
      <c r="AN178" s="181"/>
      <c r="AO178" s="165"/>
      <c r="AP178" s="174" t="str">
        <f t="shared" ref="AP178" si="127">IF(OR(AO178="",T178=""),"",AO178-T178)</f>
        <v/>
      </c>
      <c r="AQ178" s="183" t="str">
        <f t="shared" ref="AQ178" si="128">IF(OR(AO178="",G178=""),"",AO178-G178)</f>
        <v/>
      </c>
      <c r="AR178" s="95"/>
      <c r="AT178" s="63">
        <f>IF(Dashboard!$C$4="",1,IF($A178=Dashboard!$C$4,1,0))</f>
        <v>0</v>
      </c>
      <c r="AU178" s="63" t="b">
        <f t="shared" si="95"/>
        <v>1</v>
      </c>
      <c r="AV178" s="63">
        <f t="shared" si="94"/>
        <v>1060</v>
      </c>
      <c r="AW178" s="16" t="str">
        <f>IF(
   AND(
      AU178 = Dashboard!$B$8,
      AV178 = Dashboard!$B$10,
      ISODD(ROW())
   ),
   1,
   ""
)</f>
        <v/>
      </c>
    </row>
    <row r="179" spans="1:49" x14ac:dyDescent="0.3">
      <c r="A179" s="151"/>
      <c r="B179" s="162"/>
      <c r="C179" s="162"/>
      <c r="D179" s="162"/>
      <c r="E179" s="162"/>
      <c r="F179" s="163"/>
      <c r="G179" s="164"/>
      <c r="H179" s="105" t="s">
        <v>29</v>
      </c>
      <c r="I179" s="11"/>
      <c r="J179" s="11"/>
      <c r="K179" s="11"/>
      <c r="L179" s="11"/>
      <c r="M179" s="11"/>
      <c r="N179" s="11"/>
      <c r="O179" s="11"/>
      <c r="P179" s="11"/>
      <c r="Q179" s="11"/>
      <c r="R179" s="11"/>
      <c r="S179" s="112"/>
      <c r="T179" s="173"/>
      <c r="U179" s="111"/>
      <c r="V179" s="11"/>
      <c r="W179" s="11"/>
      <c r="X179" s="11"/>
      <c r="Y179" s="11"/>
      <c r="Z179" s="11"/>
      <c r="AA179" s="11"/>
      <c r="AB179" s="11"/>
      <c r="AC179" s="11"/>
      <c r="AD179" s="11"/>
      <c r="AE179" s="11"/>
      <c r="AF179" s="11"/>
      <c r="AG179" s="11"/>
      <c r="AH179" s="11"/>
      <c r="AI179" s="11"/>
      <c r="AJ179" s="11"/>
      <c r="AK179" s="11"/>
      <c r="AL179" s="11"/>
      <c r="AM179" s="112"/>
      <c r="AN179" s="182"/>
      <c r="AO179" s="162"/>
      <c r="AP179" s="155"/>
      <c r="AQ179" s="184"/>
      <c r="AR179" s="95"/>
      <c r="AT179" s="63">
        <f>IF(Dashboard!$C$4="",1,IF($A179=Dashboard!$C$4,1,0))</f>
        <v>0</v>
      </c>
      <c r="AU179" s="63" t="b">
        <f t="shared" si="95"/>
        <v>0</v>
      </c>
      <c r="AV179" s="63">
        <f t="shared" si="94"/>
        <v>1060</v>
      </c>
      <c r="AW179" s="16" t="str">
        <f>IF(
   AND(
      AU179 = Dashboard!$B$8,
      AV179 = Dashboard!$B$10,
      ISODD(ROW())
   ),
   1,
   ""
)</f>
        <v/>
      </c>
    </row>
    <row r="180" spans="1:49" x14ac:dyDescent="0.3">
      <c r="A180" s="161"/>
      <c r="B180" s="165"/>
      <c r="C180" s="165"/>
      <c r="D180" s="165"/>
      <c r="E180" s="165"/>
      <c r="F180" s="166"/>
      <c r="G180" s="167"/>
      <c r="H180" s="122" t="s">
        <v>30</v>
      </c>
      <c r="S180" s="126"/>
      <c r="T180" s="172"/>
      <c r="U180" s="113"/>
      <c r="AM180" s="114"/>
      <c r="AN180" s="181"/>
      <c r="AO180" s="165"/>
      <c r="AP180" s="174" t="str">
        <f t="shared" si="101"/>
        <v/>
      </c>
      <c r="AQ180" s="183" t="str">
        <f t="shared" ref="AQ180" si="129">IF(OR(AO180="",G180=""),"",AO180-G180)</f>
        <v/>
      </c>
      <c r="AR180" s="95"/>
      <c r="AT180" s="63">
        <f>IF(Dashboard!$C$4="",1,IF($A180=Dashboard!$C$4,1,0))</f>
        <v>0</v>
      </c>
      <c r="AU180" s="63" t="b">
        <f t="shared" si="95"/>
        <v>1</v>
      </c>
      <c r="AV180" s="63">
        <f t="shared" si="94"/>
        <v>1060</v>
      </c>
      <c r="AW180" s="16" t="str">
        <f>IF(
   AND(
      AU180 = Dashboard!$B$8,
      AV180 = Dashboard!$B$10,
      ISODD(ROW())
   ),
   1,
   ""
)</f>
        <v/>
      </c>
    </row>
    <row r="181" spans="1:49" x14ac:dyDescent="0.3">
      <c r="A181" s="151"/>
      <c r="B181" s="162"/>
      <c r="C181" s="162"/>
      <c r="D181" s="162"/>
      <c r="E181" s="162"/>
      <c r="F181" s="163"/>
      <c r="G181" s="164"/>
      <c r="H181" s="105" t="s">
        <v>29</v>
      </c>
      <c r="I181" s="11"/>
      <c r="J181" s="11"/>
      <c r="K181" s="11"/>
      <c r="L181" s="11"/>
      <c r="M181" s="11"/>
      <c r="N181" s="11"/>
      <c r="O181" s="11"/>
      <c r="P181" s="11"/>
      <c r="Q181" s="11"/>
      <c r="R181" s="11"/>
      <c r="S181" s="112"/>
      <c r="T181" s="173"/>
      <c r="U181" s="111"/>
      <c r="V181" s="11"/>
      <c r="W181" s="11"/>
      <c r="X181" s="11"/>
      <c r="Y181" s="11"/>
      <c r="Z181" s="11"/>
      <c r="AA181" s="11"/>
      <c r="AB181" s="11"/>
      <c r="AC181" s="11"/>
      <c r="AD181" s="11"/>
      <c r="AE181" s="11"/>
      <c r="AF181" s="11"/>
      <c r="AG181" s="11"/>
      <c r="AH181" s="11"/>
      <c r="AI181" s="11"/>
      <c r="AJ181" s="11"/>
      <c r="AK181" s="11"/>
      <c r="AL181" s="11"/>
      <c r="AM181" s="112"/>
      <c r="AN181" s="182"/>
      <c r="AO181" s="162"/>
      <c r="AP181" s="155"/>
      <c r="AQ181" s="184"/>
      <c r="AR181" s="95"/>
      <c r="AT181" s="63">
        <f>IF(Dashboard!$C$4="",1,IF($A181=Dashboard!$C$4,1,0))</f>
        <v>0</v>
      </c>
      <c r="AU181" s="63" t="b">
        <f t="shared" si="95"/>
        <v>0</v>
      </c>
      <c r="AV181" s="63">
        <f t="shared" si="94"/>
        <v>1060</v>
      </c>
      <c r="AW181" s="16" t="str">
        <f>IF(
   AND(
      AU181 = Dashboard!$B$8,
      AV181 = Dashboard!$B$10,
      ISODD(ROW())
   ),
   1,
   ""
)</f>
        <v/>
      </c>
    </row>
    <row r="182" spans="1:49" x14ac:dyDescent="0.3">
      <c r="A182" s="161"/>
      <c r="B182" s="165"/>
      <c r="C182" s="165"/>
      <c r="D182" s="165"/>
      <c r="E182" s="165"/>
      <c r="F182" s="166"/>
      <c r="G182" s="167"/>
      <c r="H182" s="122" t="s">
        <v>30</v>
      </c>
      <c r="S182" s="126"/>
      <c r="T182" s="172"/>
      <c r="U182" s="113"/>
      <c r="AM182" s="114"/>
      <c r="AN182" s="181"/>
      <c r="AO182" s="165"/>
      <c r="AP182" s="174" t="str">
        <f t="shared" si="103"/>
        <v/>
      </c>
      <c r="AQ182" s="183" t="str">
        <f t="shared" ref="AQ182" si="130">IF(OR(AO182="",G182=""),"",AO182-G182)</f>
        <v/>
      </c>
      <c r="AR182" s="95"/>
      <c r="AT182" s="63">
        <f>IF(Dashboard!$C$4="",1,IF($A182=Dashboard!$C$4,1,0))</f>
        <v>0</v>
      </c>
      <c r="AU182" s="63" t="b">
        <f t="shared" si="95"/>
        <v>1</v>
      </c>
      <c r="AV182" s="63">
        <f t="shared" si="94"/>
        <v>1060</v>
      </c>
      <c r="AW182" s="16" t="str">
        <f>IF(
   AND(
      AU182 = Dashboard!$B$8,
      AV182 = Dashboard!$B$10,
      ISODD(ROW())
   ),
   1,
   ""
)</f>
        <v/>
      </c>
    </row>
    <row r="183" spans="1:49" x14ac:dyDescent="0.3">
      <c r="A183" s="151"/>
      <c r="B183" s="162"/>
      <c r="C183" s="162"/>
      <c r="D183" s="162"/>
      <c r="E183" s="162"/>
      <c r="F183" s="163"/>
      <c r="G183" s="164"/>
      <c r="H183" s="105" t="s">
        <v>29</v>
      </c>
      <c r="I183" s="11"/>
      <c r="J183" s="11"/>
      <c r="K183" s="11"/>
      <c r="L183" s="11"/>
      <c r="M183" s="11"/>
      <c r="N183" s="11"/>
      <c r="O183" s="11"/>
      <c r="P183" s="11"/>
      <c r="Q183" s="11"/>
      <c r="R183" s="11"/>
      <c r="S183" s="112"/>
      <c r="T183" s="173"/>
      <c r="U183" s="111"/>
      <c r="V183" s="11"/>
      <c r="W183" s="11"/>
      <c r="X183" s="11"/>
      <c r="Y183" s="11"/>
      <c r="Z183" s="11"/>
      <c r="AA183" s="11"/>
      <c r="AB183" s="11"/>
      <c r="AC183" s="11"/>
      <c r="AD183" s="11"/>
      <c r="AE183" s="11"/>
      <c r="AF183" s="11"/>
      <c r="AG183" s="11"/>
      <c r="AH183" s="11"/>
      <c r="AI183" s="11"/>
      <c r="AJ183" s="11"/>
      <c r="AK183" s="11"/>
      <c r="AL183" s="11"/>
      <c r="AM183" s="112"/>
      <c r="AN183" s="182"/>
      <c r="AO183" s="162"/>
      <c r="AP183" s="155"/>
      <c r="AQ183" s="184"/>
      <c r="AR183" s="95"/>
      <c r="AT183" s="63">
        <f>IF(Dashboard!$C$4="",1,IF($A183=Dashboard!$C$4,1,0))</f>
        <v>0</v>
      </c>
      <c r="AU183" s="63" t="b">
        <f t="shared" si="95"/>
        <v>0</v>
      </c>
      <c r="AV183" s="63">
        <f t="shared" si="94"/>
        <v>1060</v>
      </c>
      <c r="AW183" s="16" t="str">
        <f>IF(
   AND(
      AU183 = Dashboard!$B$8,
      AV183 = Dashboard!$B$10,
      ISODD(ROW())
   ),
   1,
   ""
)</f>
        <v/>
      </c>
    </row>
    <row r="184" spans="1:49" x14ac:dyDescent="0.3">
      <c r="A184" s="161"/>
      <c r="B184" s="165"/>
      <c r="C184" s="165"/>
      <c r="D184" s="165"/>
      <c r="E184" s="165"/>
      <c r="F184" s="166"/>
      <c r="G184" s="167"/>
      <c r="H184" s="122" t="s">
        <v>30</v>
      </c>
      <c r="S184" s="126"/>
      <c r="T184" s="172"/>
      <c r="U184" s="113"/>
      <c r="AM184" s="114"/>
      <c r="AN184" s="181"/>
      <c r="AO184" s="165"/>
      <c r="AP184" s="174" t="str">
        <f t="shared" si="105"/>
        <v/>
      </c>
      <c r="AQ184" s="183" t="str">
        <f t="shared" ref="AQ184" si="131">IF(OR(AO184="",G184=""),"",AO184-G184)</f>
        <v/>
      </c>
      <c r="AR184" s="95"/>
      <c r="AT184" s="63">
        <f>IF(Dashboard!$C$4="",1,IF($A184=Dashboard!$C$4,1,0))</f>
        <v>0</v>
      </c>
      <c r="AU184" s="63" t="b">
        <f t="shared" si="95"/>
        <v>1</v>
      </c>
      <c r="AV184" s="63">
        <f t="shared" si="94"/>
        <v>1060</v>
      </c>
      <c r="AW184" s="16" t="str">
        <f>IF(
   AND(
      AU184 = Dashboard!$B$8,
      AV184 = Dashboard!$B$10,
      ISODD(ROW())
   ),
   1,
   ""
)</f>
        <v/>
      </c>
    </row>
    <row r="185" spans="1:49" x14ac:dyDescent="0.3">
      <c r="A185" s="151"/>
      <c r="B185" s="162"/>
      <c r="C185" s="162"/>
      <c r="D185" s="162"/>
      <c r="E185" s="162"/>
      <c r="F185" s="163"/>
      <c r="G185" s="164"/>
      <c r="H185" s="105" t="s">
        <v>29</v>
      </c>
      <c r="I185" s="11"/>
      <c r="J185" s="11"/>
      <c r="K185" s="11"/>
      <c r="L185" s="11"/>
      <c r="M185" s="11"/>
      <c r="N185" s="11"/>
      <c r="O185" s="11"/>
      <c r="P185" s="11"/>
      <c r="Q185" s="11"/>
      <c r="R185" s="11"/>
      <c r="S185" s="112"/>
      <c r="T185" s="173"/>
      <c r="U185" s="111"/>
      <c r="V185" s="11"/>
      <c r="W185" s="11"/>
      <c r="X185" s="11"/>
      <c r="Y185" s="11"/>
      <c r="Z185" s="11"/>
      <c r="AA185" s="11"/>
      <c r="AB185" s="11"/>
      <c r="AC185" s="11"/>
      <c r="AD185" s="11"/>
      <c r="AE185" s="11"/>
      <c r="AF185" s="11"/>
      <c r="AG185" s="11"/>
      <c r="AH185" s="11"/>
      <c r="AI185" s="11"/>
      <c r="AJ185" s="11"/>
      <c r="AK185" s="11"/>
      <c r="AL185" s="11"/>
      <c r="AM185" s="112"/>
      <c r="AN185" s="182"/>
      <c r="AO185" s="162"/>
      <c r="AP185" s="155"/>
      <c r="AQ185" s="184"/>
      <c r="AR185" s="95"/>
      <c r="AT185" s="63">
        <f>IF(Dashboard!$C$4="",1,IF($A185=Dashboard!$C$4,1,0))</f>
        <v>0</v>
      </c>
      <c r="AU185" s="63" t="b">
        <f t="shared" si="95"/>
        <v>0</v>
      </c>
      <c r="AV185" s="63">
        <f t="shared" si="94"/>
        <v>1060</v>
      </c>
      <c r="AW185" s="16" t="str">
        <f>IF(
   AND(
      AU185 = Dashboard!$B$8,
      AV185 = Dashboard!$B$10,
      ISODD(ROW())
   ),
   1,
   ""
)</f>
        <v/>
      </c>
    </row>
    <row r="186" spans="1:49" x14ac:dyDescent="0.3">
      <c r="A186" s="161"/>
      <c r="B186" s="165"/>
      <c r="C186" s="165"/>
      <c r="D186" s="165"/>
      <c r="E186" s="165"/>
      <c r="F186" s="166"/>
      <c r="G186" s="167"/>
      <c r="H186" s="122" t="s">
        <v>30</v>
      </c>
      <c r="S186" s="126"/>
      <c r="T186" s="172"/>
      <c r="U186" s="113"/>
      <c r="AM186" s="114"/>
      <c r="AN186" s="181"/>
      <c r="AO186" s="165"/>
      <c r="AP186" s="174" t="str">
        <f t="shared" ref="AP186" si="132">IF(OR(AO186="",T186=""),"",AO186-T186)</f>
        <v/>
      </c>
      <c r="AQ186" s="183" t="str">
        <f t="shared" ref="AQ186" si="133">IF(OR(AO186="",G186=""),"",AO186-G186)</f>
        <v/>
      </c>
      <c r="AR186" s="95"/>
      <c r="AT186" s="63">
        <f>IF(Dashboard!$C$4="",1,IF($A186=Dashboard!$C$4,1,0))</f>
        <v>0</v>
      </c>
      <c r="AU186" s="63" t="b">
        <f t="shared" si="95"/>
        <v>1</v>
      </c>
      <c r="AV186" s="63">
        <f t="shared" si="94"/>
        <v>1060</v>
      </c>
      <c r="AW186" s="16" t="str">
        <f>IF(
   AND(
      AU186 = Dashboard!$B$8,
      AV186 = Dashboard!$B$10,
      ISODD(ROW())
   ),
   1,
   ""
)</f>
        <v/>
      </c>
    </row>
    <row r="187" spans="1:49" x14ac:dyDescent="0.3">
      <c r="A187" s="151"/>
      <c r="B187" s="162"/>
      <c r="C187" s="162"/>
      <c r="D187" s="162"/>
      <c r="E187" s="162"/>
      <c r="F187" s="163"/>
      <c r="G187" s="164"/>
      <c r="H187" s="105" t="s">
        <v>29</v>
      </c>
      <c r="I187" s="11"/>
      <c r="J187" s="11"/>
      <c r="K187" s="11"/>
      <c r="L187" s="11"/>
      <c r="M187" s="11"/>
      <c r="N187" s="11"/>
      <c r="O187" s="11"/>
      <c r="P187" s="11"/>
      <c r="Q187" s="11"/>
      <c r="R187" s="11"/>
      <c r="S187" s="112"/>
      <c r="T187" s="173"/>
      <c r="U187" s="111"/>
      <c r="V187" s="11"/>
      <c r="W187" s="11"/>
      <c r="X187" s="11"/>
      <c r="Y187" s="11"/>
      <c r="Z187" s="11"/>
      <c r="AA187" s="11"/>
      <c r="AB187" s="11"/>
      <c r="AC187" s="11"/>
      <c r="AD187" s="11"/>
      <c r="AE187" s="11"/>
      <c r="AF187" s="11"/>
      <c r="AG187" s="11"/>
      <c r="AH187" s="11"/>
      <c r="AI187" s="11"/>
      <c r="AJ187" s="11"/>
      <c r="AK187" s="11"/>
      <c r="AL187" s="11"/>
      <c r="AM187" s="112"/>
      <c r="AN187" s="182"/>
      <c r="AO187" s="162"/>
      <c r="AP187" s="155"/>
      <c r="AQ187" s="184"/>
      <c r="AR187" s="95"/>
      <c r="AT187" s="63">
        <f>IF(Dashboard!$C$4="",1,IF($A187=Dashboard!$C$4,1,0))</f>
        <v>0</v>
      </c>
      <c r="AU187" s="63" t="b">
        <f t="shared" si="95"/>
        <v>0</v>
      </c>
      <c r="AV187" s="63">
        <f t="shared" si="94"/>
        <v>1060</v>
      </c>
      <c r="AW187" s="16" t="str">
        <f>IF(
   AND(
      AU187 = Dashboard!$B$8,
      AV187 = Dashboard!$B$10,
      ISODD(ROW())
   ),
   1,
   ""
)</f>
        <v/>
      </c>
    </row>
    <row r="188" spans="1:49" x14ac:dyDescent="0.3">
      <c r="A188" s="161"/>
      <c r="B188" s="165"/>
      <c r="C188" s="165"/>
      <c r="D188" s="165"/>
      <c r="E188" s="165"/>
      <c r="F188" s="166"/>
      <c r="G188" s="167"/>
      <c r="H188" s="122" t="s">
        <v>30</v>
      </c>
      <c r="S188" s="126"/>
      <c r="T188" s="172"/>
      <c r="U188" s="113"/>
      <c r="AM188" s="114"/>
      <c r="AN188" s="181"/>
      <c r="AO188" s="165"/>
      <c r="AP188" s="174" t="str">
        <f t="shared" si="101"/>
        <v/>
      </c>
      <c r="AQ188" s="183" t="str">
        <f t="shared" ref="AQ188" si="134">IF(OR(AO188="",G188=""),"",AO188-G188)</f>
        <v/>
      </c>
      <c r="AR188" s="95"/>
      <c r="AT188" s="63">
        <f>IF(Dashboard!$C$4="",1,IF($A188=Dashboard!$C$4,1,0))</f>
        <v>0</v>
      </c>
      <c r="AU188" s="63" t="b">
        <f t="shared" si="95"/>
        <v>1</v>
      </c>
      <c r="AV188" s="63">
        <f t="shared" si="94"/>
        <v>1060</v>
      </c>
      <c r="AW188" s="16" t="str">
        <f>IF(
   AND(
      AU188 = Dashboard!$B$8,
      AV188 = Dashboard!$B$10,
      ISODD(ROW())
   ),
   1,
   ""
)</f>
        <v/>
      </c>
    </row>
    <row r="189" spans="1:49" x14ac:dyDescent="0.3">
      <c r="A189" s="151"/>
      <c r="B189" s="162"/>
      <c r="C189" s="162"/>
      <c r="D189" s="162"/>
      <c r="E189" s="162"/>
      <c r="F189" s="163"/>
      <c r="G189" s="164"/>
      <c r="H189" s="105" t="s">
        <v>29</v>
      </c>
      <c r="I189" s="11"/>
      <c r="J189" s="11"/>
      <c r="K189" s="11"/>
      <c r="L189" s="11"/>
      <c r="M189" s="11"/>
      <c r="N189" s="11"/>
      <c r="O189" s="11"/>
      <c r="P189" s="11"/>
      <c r="Q189" s="11"/>
      <c r="R189" s="11"/>
      <c r="S189" s="112"/>
      <c r="T189" s="173"/>
      <c r="U189" s="111"/>
      <c r="V189" s="11"/>
      <c r="W189" s="11"/>
      <c r="X189" s="11"/>
      <c r="Y189" s="11"/>
      <c r="Z189" s="11"/>
      <c r="AA189" s="11"/>
      <c r="AB189" s="11"/>
      <c r="AC189" s="11"/>
      <c r="AD189" s="11"/>
      <c r="AE189" s="11"/>
      <c r="AF189" s="11"/>
      <c r="AG189" s="11"/>
      <c r="AH189" s="11"/>
      <c r="AI189" s="11"/>
      <c r="AJ189" s="11"/>
      <c r="AK189" s="11"/>
      <c r="AL189" s="11"/>
      <c r="AM189" s="112"/>
      <c r="AN189" s="182"/>
      <c r="AO189" s="162"/>
      <c r="AP189" s="155"/>
      <c r="AQ189" s="184"/>
      <c r="AR189" s="95"/>
      <c r="AT189" s="63">
        <f>IF(Dashboard!$C$4="",1,IF($A189=Dashboard!$C$4,1,0))</f>
        <v>0</v>
      </c>
      <c r="AU189" s="63" t="b">
        <f t="shared" si="95"/>
        <v>0</v>
      </c>
      <c r="AV189" s="63">
        <f t="shared" si="94"/>
        <v>1060</v>
      </c>
      <c r="AW189" s="16" t="str">
        <f>IF(
   AND(
      AU189 = Dashboard!$B$8,
      AV189 = Dashboard!$B$10,
      ISODD(ROW())
   ),
   1,
   ""
)</f>
        <v/>
      </c>
    </row>
    <row r="190" spans="1:49" x14ac:dyDescent="0.3">
      <c r="A190" s="161"/>
      <c r="B190" s="165"/>
      <c r="C190" s="165"/>
      <c r="D190" s="165"/>
      <c r="E190" s="165"/>
      <c r="F190" s="166"/>
      <c r="G190" s="167"/>
      <c r="H190" s="122" t="s">
        <v>30</v>
      </c>
      <c r="S190" s="126"/>
      <c r="T190" s="172"/>
      <c r="U190" s="113"/>
      <c r="AM190" s="114"/>
      <c r="AN190" s="181"/>
      <c r="AO190" s="165"/>
      <c r="AP190" s="174" t="str">
        <f t="shared" si="103"/>
        <v/>
      </c>
      <c r="AQ190" s="183" t="str">
        <f t="shared" ref="AQ190" si="135">IF(OR(AO190="",G190=""),"",AO190-G190)</f>
        <v/>
      </c>
      <c r="AR190" s="95"/>
      <c r="AT190" s="63">
        <f>IF(Dashboard!$C$4="",1,IF($A190=Dashboard!$C$4,1,0))</f>
        <v>0</v>
      </c>
      <c r="AU190" s="63" t="b">
        <f t="shared" si="95"/>
        <v>1</v>
      </c>
      <c r="AV190" s="63">
        <f t="shared" si="94"/>
        <v>1060</v>
      </c>
      <c r="AW190" s="16" t="str">
        <f>IF(
   AND(
      AU190 = Dashboard!$B$8,
      AV190 = Dashboard!$B$10,
      ISODD(ROW())
   ),
   1,
   ""
)</f>
        <v/>
      </c>
    </row>
    <row r="191" spans="1:49" x14ac:dyDescent="0.3">
      <c r="A191" s="151"/>
      <c r="B191" s="162"/>
      <c r="C191" s="162"/>
      <c r="D191" s="162"/>
      <c r="E191" s="162"/>
      <c r="F191" s="163"/>
      <c r="G191" s="164"/>
      <c r="H191" s="105" t="s">
        <v>29</v>
      </c>
      <c r="I191" s="11"/>
      <c r="J191" s="11"/>
      <c r="K191" s="11"/>
      <c r="L191" s="11"/>
      <c r="M191" s="11"/>
      <c r="N191" s="11"/>
      <c r="O191" s="11"/>
      <c r="P191" s="11"/>
      <c r="Q191" s="11"/>
      <c r="R191" s="11"/>
      <c r="S191" s="112"/>
      <c r="T191" s="173"/>
      <c r="U191" s="111"/>
      <c r="V191" s="11"/>
      <c r="W191" s="11"/>
      <c r="X191" s="11"/>
      <c r="Y191" s="11"/>
      <c r="Z191" s="11"/>
      <c r="AA191" s="11"/>
      <c r="AB191" s="11"/>
      <c r="AC191" s="11"/>
      <c r="AD191" s="11"/>
      <c r="AE191" s="11"/>
      <c r="AF191" s="11"/>
      <c r="AG191" s="11"/>
      <c r="AH191" s="11"/>
      <c r="AI191" s="11"/>
      <c r="AJ191" s="11"/>
      <c r="AK191" s="11"/>
      <c r="AL191" s="11"/>
      <c r="AM191" s="112"/>
      <c r="AN191" s="182"/>
      <c r="AO191" s="162"/>
      <c r="AP191" s="155"/>
      <c r="AQ191" s="184"/>
      <c r="AR191" s="95"/>
      <c r="AT191" s="63">
        <f>IF(Dashboard!$C$4="",1,IF($A191=Dashboard!$C$4,1,0))</f>
        <v>0</v>
      </c>
      <c r="AU191" s="63" t="b">
        <f t="shared" si="95"/>
        <v>0</v>
      </c>
      <c r="AV191" s="63">
        <f t="shared" si="94"/>
        <v>1060</v>
      </c>
      <c r="AW191" s="16" t="str">
        <f>IF(
   AND(
      AU191 = Dashboard!$B$8,
      AV191 = Dashboard!$B$10,
      ISODD(ROW())
   ),
   1,
   ""
)</f>
        <v/>
      </c>
    </row>
    <row r="192" spans="1:49" x14ac:dyDescent="0.3">
      <c r="A192" s="161"/>
      <c r="B192" s="165"/>
      <c r="C192" s="165"/>
      <c r="D192" s="165"/>
      <c r="E192" s="165"/>
      <c r="F192" s="166"/>
      <c r="G192" s="167"/>
      <c r="H192" s="122" t="s">
        <v>30</v>
      </c>
      <c r="S192" s="126"/>
      <c r="T192" s="172"/>
      <c r="U192" s="113"/>
      <c r="AM192" s="114"/>
      <c r="AN192" s="181"/>
      <c r="AO192" s="165"/>
      <c r="AP192" s="174" t="str">
        <f t="shared" si="105"/>
        <v/>
      </c>
      <c r="AQ192" s="183" t="str">
        <f t="shared" ref="AQ192" si="136">IF(OR(AO192="",G192=""),"",AO192-G192)</f>
        <v/>
      </c>
      <c r="AR192" s="95"/>
      <c r="AT192" s="63">
        <f>IF(Dashboard!$C$4="",1,IF($A192=Dashboard!$C$4,1,0))</f>
        <v>0</v>
      </c>
      <c r="AU192" s="63" t="b">
        <f t="shared" si="95"/>
        <v>1</v>
      </c>
      <c r="AV192" s="63">
        <f t="shared" si="94"/>
        <v>1060</v>
      </c>
      <c r="AW192" s="16" t="str">
        <f>IF(
   AND(
      AU192 = Dashboard!$B$8,
      AV192 = Dashboard!$B$10,
      ISODD(ROW())
   ),
   1,
   ""
)</f>
        <v/>
      </c>
    </row>
    <row r="193" spans="1:49" x14ac:dyDescent="0.3">
      <c r="A193" s="151"/>
      <c r="B193" s="162"/>
      <c r="C193" s="162"/>
      <c r="D193" s="162"/>
      <c r="E193" s="162"/>
      <c r="F193" s="163"/>
      <c r="G193" s="164"/>
      <c r="H193" s="105" t="s">
        <v>29</v>
      </c>
      <c r="I193" s="11"/>
      <c r="J193" s="11"/>
      <c r="K193" s="11"/>
      <c r="L193" s="11"/>
      <c r="M193" s="11"/>
      <c r="N193" s="11"/>
      <c r="O193" s="11"/>
      <c r="P193" s="11"/>
      <c r="Q193" s="11"/>
      <c r="R193" s="11"/>
      <c r="S193" s="112"/>
      <c r="T193" s="173"/>
      <c r="U193" s="111"/>
      <c r="V193" s="11"/>
      <c r="W193" s="11"/>
      <c r="X193" s="11"/>
      <c r="Y193" s="11"/>
      <c r="Z193" s="11"/>
      <c r="AA193" s="11"/>
      <c r="AB193" s="11"/>
      <c r="AC193" s="11"/>
      <c r="AD193" s="11"/>
      <c r="AE193" s="11"/>
      <c r="AF193" s="11"/>
      <c r="AG193" s="11"/>
      <c r="AH193" s="11"/>
      <c r="AI193" s="11"/>
      <c r="AJ193" s="11"/>
      <c r="AK193" s="11"/>
      <c r="AL193" s="11"/>
      <c r="AM193" s="112"/>
      <c r="AN193" s="182"/>
      <c r="AO193" s="162"/>
      <c r="AP193" s="155"/>
      <c r="AQ193" s="184"/>
      <c r="AR193" s="95"/>
      <c r="AT193" s="63">
        <f>IF(Dashboard!$C$4="",1,IF($A193=Dashboard!$C$4,1,0))</f>
        <v>0</v>
      </c>
      <c r="AU193" s="63" t="b">
        <f t="shared" si="95"/>
        <v>0</v>
      </c>
      <c r="AV193" s="63">
        <f t="shared" si="94"/>
        <v>1060</v>
      </c>
      <c r="AW193" s="16" t="str">
        <f>IF(
   AND(
      AU193 = Dashboard!$B$8,
      AV193 = Dashboard!$B$10,
      ISODD(ROW())
   ),
   1,
   ""
)</f>
        <v/>
      </c>
    </row>
    <row r="194" spans="1:49" x14ac:dyDescent="0.3">
      <c r="A194" s="161"/>
      <c r="B194" s="165"/>
      <c r="C194" s="165"/>
      <c r="D194" s="165"/>
      <c r="E194" s="165"/>
      <c r="F194" s="166"/>
      <c r="G194" s="167"/>
      <c r="H194" s="122" t="s">
        <v>30</v>
      </c>
      <c r="S194" s="126"/>
      <c r="T194" s="172"/>
      <c r="U194" s="113"/>
      <c r="AM194" s="114"/>
      <c r="AN194" s="181"/>
      <c r="AO194" s="165"/>
      <c r="AP194" s="174" t="str">
        <f t="shared" ref="AP194" si="137">IF(OR(AO194="",T194=""),"",AO194-T194)</f>
        <v/>
      </c>
      <c r="AQ194" s="183" t="str">
        <f t="shared" ref="AQ194" si="138">IF(OR(AO194="",G194=""),"",AO194-G194)</f>
        <v/>
      </c>
      <c r="AR194" s="95"/>
      <c r="AT194" s="63">
        <f>IF(Dashboard!$C$4="",1,IF($A194=Dashboard!$C$4,1,0))</f>
        <v>0</v>
      </c>
      <c r="AU194" s="63" t="b">
        <f t="shared" si="95"/>
        <v>1</v>
      </c>
      <c r="AV194" s="63">
        <f t="shared" ref="AV194:AV208" si="139">IF(A194&lt;&gt;"",A194,AV193)</f>
        <v>1060</v>
      </c>
      <c r="AW194" s="16" t="str">
        <f>IF(
   AND(
      AU194 = Dashboard!$B$8,
      AV194 = Dashboard!$B$10,
      ISODD(ROW())
   ),
   1,
   ""
)</f>
        <v/>
      </c>
    </row>
    <row r="195" spans="1:49" x14ac:dyDescent="0.3">
      <c r="A195" s="151"/>
      <c r="B195" s="162"/>
      <c r="C195" s="162"/>
      <c r="D195" s="162"/>
      <c r="E195" s="162"/>
      <c r="F195" s="163"/>
      <c r="G195" s="164"/>
      <c r="H195" s="105" t="s">
        <v>29</v>
      </c>
      <c r="I195" s="11"/>
      <c r="J195" s="11"/>
      <c r="K195" s="11"/>
      <c r="L195" s="11"/>
      <c r="M195" s="11"/>
      <c r="N195" s="11"/>
      <c r="O195" s="11"/>
      <c r="P195" s="11"/>
      <c r="Q195" s="11"/>
      <c r="R195" s="11"/>
      <c r="S195" s="112"/>
      <c r="T195" s="173"/>
      <c r="U195" s="111"/>
      <c r="V195" s="11"/>
      <c r="W195" s="11"/>
      <c r="X195" s="11"/>
      <c r="Y195" s="11"/>
      <c r="Z195" s="11"/>
      <c r="AA195" s="11"/>
      <c r="AB195" s="11"/>
      <c r="AC195" s="11"/>
      <c r="AD195" s="11"/>
      <c r="AE195" s="11"/>
      <c r="AF195" s="11"/>
      <c r="AG195" s="11"/>
      <c r="AH195" s="11"/>
      <c r="AI195" s="11"/>
      <c r="AJ195" s="11"/>
      <c r="AK195" s="11"/>
      <c r="AL195" s="11"/>
      <c r="AM195" s="112"/>
      <c r="AN195" s="182"/>
      <c r="AO195" s="162"/>
      <c r="AP195" s="155"/>
      <c r="AQ195" s="184"/>
      <c r="AR195" s="95"/>
      <c r="AT195" s="63">
        <f>IF(Dashboard!$C$4="",1,IF($A195=Dashboard!$C$4,1,0))</f>
        <v>0</v>
      </c>
      <c r="AU195" s="63" t="b">
        <f t="shared" ref="AU195:AU207" si="140">MOD(ROW(),2)=0</f>
        <v>0</v>
      </c>
      <c r="AV195" s="63">
        <f t="shared" si="139"/>
        <v>1060</v>
      </c>
      <c r="AW195" s="16" t="str">
        <f>IF(
   AND(
      AU195 = Dashboard!$B$8,
      AV195 = Dashboard!$B$10,
      ISODD(ROW())
   ),
   1,
   ""
)</f>
        <v/>
      </c>
    </row>
    <row r="196" spans="1:49" x14ac:dyDescent="0.3">
      <c r="A196" s="161"/>
      <c r="B196" s="165"/>
      <c r="C196" s="165"/>
      <c r="D196" s="165"/>
      <c r="E196" s="165"/>
      <c r="F196" s="166"/>
      <c r="G196" s="167"/>
      <c r="H196" s="122" t="s">
        <v>30</v>
      </c>
      <c r="S196" s="126"/>
      <c r="T196" s="172"/>
      <c r="U196" s="113"/>
      <c r="AM196" s="114"/>
      <c r="AN196" s="181"/>
      <c r="AO196" s="165"/>
      <c r="AP196" s="174" t="str">
        <f t="shared" si="101"/>
        <v/>
      </c>
      <c r="AQ196" s="183" t="str">
        <f t="shared" ref="AQ196" si="141">IF(OR(AO196="",G196=""),"",AO196-G196)</f>
        <v/>
      </c>
      <c r="AR196" s="95"/>
      <c r="AT196" s="63">
        <f>IF(Dashboard!$C$4="",1,IF($A196=Dashboard!$C$4,1,0))</f>
        <v>0</v>
      </c>
      <c r="AU196" s="63" t="b">
        <f t="shared" si="140"/>
        <v>1</v>
      </c>
      <c r="AV196" s="63">
        <f t="shared" si="139"/>
        <v>1060</v>
      </c>
      <c r="AW196" s="16" t="str">
        <f>IF(
   AND(
      AU196 = Dashboard!$B$8,
      AV196 = Dashboard!$B$10,
      ISODD(ROW())
   ),
   1,
   ""
)</f>
        <v/>
      </c>
    </row>
    <row r="197" spans="1:49" x14ac:dyDescent="0.3">
      <c r="A197" s="151"/>
      <c r="B197" s="162"/>
      <c r="C197" s="162"/>
      <c r="D197" s="162"/>
      <c r="E197" s="162"/>
      <c r="F197" s="163"/>
      <c r="G197" s="164"/>
      <c r="H197" s="105" t="s">
        <v>29</v>
      </c>
      <c r="I197" s="11"/>
      <c r="J197" s="11"/>
      <c r="K197" s="11"/>
      <c r="L197" s="11"/>
      <c r="M197" s="11"/>
      <c r="N197" s="11"/>
      <c r="O197" s="11"/>
      <c r="P197" s="11"/>
      <c r="Q197" s="11"/>
      <c r="R197" s="11"/>
      <c r="S197" s="112"/>
      <c r="T197" s="173"/>
      <c r="U197" s="111"/>
      <c r="V197" s="11"/>
      <c r="W197" s="11"/>
      <c r="X197" s="11"/>
      <c r="Y197" s="11"/>
      <c r="Z197" s="11"/>
      <c r="AA197" s="11"/>
      <c r="AB197" s="11"/>
      <c r="AC197" s="11"/>
      <c r="AD197" s="11"/>
      <c r="AE197" s="11"/>
      <c r="AF197" s="11"/>
      <c r="AG197" s="11"/>
      <c r="AH197" s="11"/>
      <c r="AI197" s="11"/>
      <c r="AJ197" s="11"/>
      <c r="AK197" s="11"/>
      <c r="AL197" s="11"/>
      <c r="AM197" s="112"/>
      <c r="AN197" s="182"/>
      <c r="AO197" s="162"/>
      <c r="AP197" s="155"/>
      <c r="AQ197" s="184"/>
      <c r="AR197" s="95"/>
      <c r="AT197" s="63">
        <f>IF(Dashboard!$C$4="",1,IF($A197=Dashboard!$C$4,1,0))</f>
        <v>0</v>
      </c>
      <c r="AU197" s="63" t="b">
        <f t="shared" si="140"/>
        <v>0</v>
      </c>
      <c r="AV197" s="63">
        <f t="shared" si="139"/>
        <v>1060</v>
      </c>
      <c r="AW197" s="16" t="str">
        <f>IF(
   AND(
      AU197 = Dashboard!$B$8,
      AV197 = Dashboard!$B$10,
      ISODD(ROW())
   ),
   1,
   ""
)</f>
        <v/>
      </c>
    </row>
    <row r="198" spans="1:49" x14ac:dyDescent="0.3">
      <c r="A198" s="161"/>
      <c r="B198" s="165"/>
      <c r="C198" s="165"/>
      <c r="D198" s="165"/>
      <c r="E198" s="165"/>
      <c r="F198" s="166"/>
      <c r="G198" s="167"/>
      <c r="H198" s="122" t="s">
        <v>30</v>
      </c>
      <c r="S198" s="126"/>
      <c r="T198" s="172"/>
      <c r="U198" s="113"/>
      <c r="AM198" s="114"/>
      <c r="AN198" s="181"/>
      <c r="AO198" s="165"/>
      <c r="AP198" s="174" t="str">
        <f t="shared" si="103"/>
        <v/>
      </c>
      <c r="AQ198" s="183" t="str">
        <f t="shared" ref="AQ198" si="142">IF(OR(AO198="",G198=""),"",AO198-G198)</f>
        <v/>
      </c>
      <c r="AR198" s="95"/>
      <c r="AT198" s="63">
        <f>IF(Dashboard!$C$4="",1,IF($A198=Dashboard!$C$4,1,0))</f>
        <v>0</v>
      </c>
      <c r="AU198" s="63" t="b">
        <f t="shared" si="140"/>
        <v>1</v>
      </c>
      <c r="AV198" s="63">
        <f t="shared" si="139"/>
        <v>1060</v>
      </c>
      <c r="AW198" s="16" t="str">
        <f>IF(
   AND(
      AU198 = Dashboard!$B$8,
      AV198 = Dashboard!$B$10,
      ISODD(ROW())
   ),
   1,
   ""
)</f>
        <v/>
      </c>
    </row>
    <row r="199" spans="1:49" x14ac:dyDescent="0.3">
      <c r="A199" s="151"/>
      <c r="B199" s="162"/>
      <c r="C199" s="162"/>
      <c r="D199" s="162"/>
      <c r="E199" s="162"/>
      <c r="F199" s="163"/>
      <c r="G199" s="164"/>
      <c r="H199" s="105" t="s">
        <v>29</v>
      </c>
      <c r="I199" s="11"/>
      <c r="J199" s="11"/>
      <c r="K199" s="11"/>
      <c r="L199" s="11"/>
      <c r="M199" s="11"/>
      <c r="N199" s="11"/>
      <c r="O199" s="11"/>
      <c r="P199" s="11"/>
      <c r="Q199" s="11"/>
      <c r="R199" s="11"/>
      <c r="S199" s="112"/>
      <c r="T199" s="173"/>
      <c r="U199" s="111"/>
      <c r="V199" s="11"/>
      <c r="W199" s="11"/>
      <c r="X199" s="11"/>
      <c r="Y199" s="11"/>
      <c r="Z199" s="11"/>
      <c r="AA199" s="11"/>
      <c r="AB199" s="11"/>
      <c r="AC199" s="11"/>
      <c r="AD199" s="11"/>
      <c r="AE199" s="11"/>
      <c r="AF199" s="11"/>
      <c r="AG199" s="11"/>
      <c r="AH199" s="11"/>
      <c r="AI199" s="11"/>
      <c r="AJ199" s="11"/>
      <c r="AK199" s="11"/>
      <c r="AL199" s="11"/>
      <c r="AM199" s="112"/>
      <c r="AN199" s="182"/>
      <c r="AO199" s="162"/>
      <c r="AP199" s="155"/>
      <c r="AQ199" s="184"/>
      <c r="AR199" s="95"/>
      <c r="AT199" s="63">
        <f>IF(Dashboard!$C$4="",1,IF($A199=Dashboard!$C$4,1,0))</f>
        <v>0</v>
      </c>
      <c r="AU199" s="63" t="b">
        <f t="shared" si="140"/>
        <v>0</v>
      </c>
      <c r="AV199" s="63">
        <f t="shared" si="139"/>
        <v>1060</v>
      </c>
      <c r="AW199" s="16" t="str">
        <f>IF(
   AND(
      AU199 = Dashboard!$B$8,
      AV199 = Dashboard!$B$10,
      ISODD(ROW())
   ),
   1,
   ""
)</f>
        <v/>
      </c>
    </row>
    <row r="200" spans="1:49" x14ac:dyDescent="0.3">
      <c r="A200" s="161"/>
      <c r="B200" s="165"/>
      <c r="C200" s="165"/>
      <c r="D200" s="165"/>
      <c r="E200" s="165"/>
      <c r="F200" s="166"/>
      <c r="G200" s="167"/>
      <c r="H200" s="122" t="s">
        <v>30</v>
      </c>
      <c r="S200" s="126"/>
      <c r="T200" s="172"/>
      <c r="U200" s="113"/>
      <c r="AM200" s="114"/>
      <c r="AN200" s="181"/>
      <c r="AO200" s="165"/>
      <c r="AP200" s="174" t="str">
        <f t="shared" si="105"/>
        <v/>
      </c>
      <c r="AQ200" s="183" t="str">
        <f t="shared" ref="AQ200" si="143">IF(OR(AO200="",G200=""),"",AO200-G200)</f>
        <v/>
      </c>
      <c r="AR200" s="95"/>
      <c r="AT200" s="63">
        <f>IF(Dashboard!$C$4="",1,IF($A200=Dashboard!$C$4,1,0))</f>
        <v>0</v>
      </c>
      <c r="AU200" s="63" t="b">
        <f t="shared" si="140"/>
        <v>1</v>
      </c>
      <c r="AV200" s="63">
        <f t="shared" si="139"/>
        <v>1060</v>
      </c>
      <c r="AW200" s="16" t="str">
        <f>IF(
   AND(
      AU200 = Dashboard!$B$8,
      AV200 = Dashboard!$B$10,
      ISODD(ROW())
   ),
   1,
   ""
)</f>
        <v/>
      </c>
    </row>
    <row r="201" spans="1:49" x14ac:dyDescent="0.3">
      <c r="A201" s="151"/>
      <c r="B201" s="162"/>
      <c r="C201" s="162"/>
      <c r="D201" s="162"/>
      <c r="E201" s="162"/>
      <c r="F201" s="163"/>
      <c r="G201" s="164"/>
      <c r="H201" s="105" t="s">
        <v>29</v>
      </c>
      <c r="I201" s="11"/>
      <c r="J201" s="11"/>
      <c r="K201" s="11"/>
      <c r="L201" s="11"/>
      <c r="M201" s="11"/>
      <c r="N201" s="11"/>
      <c r="O201" s="11"/>
      <c r="P201" s="11"/>
      <c r="Q201" s="11"/>
      <c r="R201" s="11"/>
      <c r="S201" s="112"/>
      <c r="T201" s="173"/>
      <c r="U201" s="111"/>
      <c r="V201" s="11"/>
      <c r="W201" s="11"/>
      <c r="X201" s="11"/>
      <c r="Y201" s="11"/>
      <c r="Z201" s="11"/>
      <c r="AA201" s="11"/>
      <c r="AB201" s="11"/>
      <c r="AC201" s="11"/>
      <c r="AD201" s="11"/>
      <c r="AE201" s="11"/>
      <c r="AF201" s="11"/>
      <c r="AG201" s="11"/>
      <c r="AH201" s="11"/>
      <c r="AI201" s="11"/>
      <c r="AJ201" s="11"/>
      <c r="AK201" s="11"/>
      <c r="AL201" s="11"/>
      <c r="AM201" s="112"/>
      <c r="AN201" s="182"/>
      <c r="AO201" s="162"/>
      <c r="AP201" s="155"/>
      <c r="AQ201" s="184"/>
      <c r="AR201" s="95"/>
      <c r="AT201" s="63">
        <f>IF(Dashboard!$C$4="",1,IF($A201=Dashboard!$C$4,1,0))</f>
        <v>0</v>
      </c>
      <c r="AU201" s="63" t="b">
        <f t="shared" si="140"/>
        <v>0</v>
      </c>
      <c r="AV201" s="63">
        <f t="shared" si="139"/>
        <v>1060</v>
      </c>
      <c r="AW201" s="16" t="str">
        <f>IF(
   AND(
      AU201 = Dashboard!$B$8,
      AV201 = Dashboard!$B$10,
      ISODD(ROW())
   ),
   1,
   ""
)</f>
        <v/>
      </c>
    </row>
    <row r="202" spans="1:49" x14ac:dyDescent="0.3">
      <c r="A202" s="161"/>
      <c r="B202" s="165"/>
      <c r="C202" s="165"/>
      <c r="D202" s="165"/>
      <c r="E202" s="165"/>
      <c r="F202" s="166"/>
      <c r="G202" s="167"/>
      <c r="H202" s="122" t="s">
        <v>30</v>
      </c>
      <c r="S202" s="126"/>
      <c r="T202" s="172"/>
      <c r="U202" s="113"/>
      <c r="AM202" s="114"/>
      <c r="AN202" s="181"/>
      <c r="AO202" s="165"/>
      <c r="AP202" s="174" t="str">
        <f t="shared" ref="AP202" si="144">IF(OR(AO202="",T202=""),"",AO202-T202)</f>
        <v/>
      </c>
      <c r="AQ202" s="183" t="str">
        <f t="shared" ref="AQ202" si="145">IF(OR(AO202="",G202=""),"",AO202-G202)</f>
        <v/>
      </c>
      <c r="AR202" s="95"/>
      <c r="AT202" s="63">
        <f>IF(Dashboard!$C$4="",1,IF($A202=Dashboard!$C$4,1,0))</f>
        <v>0</v>
      </c>
      <c r="AU202" s="63" t="b">
        <f t="shared" si="140"/>
        <v>1</v>
      </c>
      <c r="AV202" s="63">
        <f t="shared" si="139"/>
        <v>1060</v>
      </c>
      <c r="AW202" s="16" t="str">
        <f>IF(
   AND(
      AU202 = Dashboard!$B$8,
      AV202 = Dashboard!$B$10,
      ISODD(ROW())
   ),
   1,
   ""
)</f>
        <v/>
      </c>
    </row>
    <row r="203" spans="1:49" x14ac:dyDescent="0.3">
      <c r="A203" s="151"/>
      <c r="B203" s="162"/>
      <c r="C203" s="162"/>
      <c r="D203" s="162"/>
      <c r="E203" s="162"/>
      <c r="F203" s="163"/>
      <c r="G203" s="164"/>
      <c r="H203" s="105" t="s">
        <v>29</v>
      </c>
      <c r="I203" s="11"/>
      <c r="J203" s="11"/>
      <c r="K203" s="11"/>
      <c r="L203" s="11"/>
      <c r="M203" s="11"/>
      <c r="N203" s="11"/>
      <c r="O203" s="11"/>
      <c r="P203" s="11"/>
      <c r="Q203" s="11"/>
      <c r="R203" s="11"/>
      <c r="S203" s="112"/>
      <c r="T203" s="173"/>
      <c r="U203" s="111"/>
      <c r="V203" s="11"/>
      <c r="W203" s="11"/>
      <c r="X203" s="11"/>
      <c r="Y203" s="11"/>
      <c r="Z203" s="11"/>
      <c r="AA203" s="11"/>
      <c r="AB203" s="11"/>
      <c r="AC203" s="11"/>
      <c r="AD203" s="11"/>
      <c r="AE203" s="11"/>
      <c r="AF203" s="11"/>
      <c r="AG203" s="11"/>
      <c r="AH203" s="11"/>
      <c r="AI203" s="11"/>
      <c r="AJ203" s="11"/>
      <c r="AK203" s="11"/>
      <c r="AL203" s="11"/>
      <c r="AM203" s="112"/>
      <c r="AN203" s="182"/>
      <c r="AO203" s="162"/>
      <c r="AP203" s="155"/>
      <c r="AQ203" s="184"/>
      <c r="AR203" s="95"/>
      <c r="AT203" s="63">
        <f>IF(Dashboard!$C$4="",1,IF($A203=Dashboard!$C$4,1,0))</f>
        <v>0</v>
      </c>
      <c r="AU203" s="63" t="b">
        <f t="shared" si="140"/>
        <v>0</v>
      </c>
      <c r="AV203" s="63">
        <f t="shared" si="139"/>
        <v>1060</v>
      </c>
      <c r="AW203" s="16" t="str">
        <f>IF(
   AND(
      AU203 = Dashboard!$B$8,
      AV203 = Dashboard!$B$10,
      ISODD(ROW())
   ),
   1,
   ""
)</f>
        <v/>
      </c>
    </row>
    <row r="204" spans="1:49" x14ac:dyDescent="0.3">
      <c r="A204" s="161"/>
      <c r="B204" s="165"/>
      <c r="C204" s="165"/>
      <c r="D204" s="165"/>
      <c r="E204" s="165"/>
      <c r="F204" s="166"/>
      <c r="G204" s="167"/>
      <c r="H204" s="122" t="s">
        <v>30</v>
      </c>
      <c r="S204" s="126"/>
      <c r="T204" s="172"/>
      <c r="U204" s="113"/>
      <c r="AM204" s="114"/>
      <c r="AN204" s="181"/>
      <c r="AO204" s="165"/>
      <c r="AP204" s="174" t="str">
        <f t="shared" ref="AP204" si="146">IF(OR(AO204="",T204=""),"",AO204-T204)</f>
        <v/>
      </c>
      <c r="AQ204" s="183" t="str">
        <f t="shared" ref="AQ204" si="147">IF(OR(AO204="",G204=""),"",AO204-G204)</f>
        <v/>
      </c>
      <c r="AR204" s="95"/>
      <c r="AT204" s="63">
        <f>IF(Dashboard!$C$4="",1,IF($A204=Dashboard!$C$4,1,0))</f>
        <v>0</v>
      </c>
      <c r="AU204" s="63" t="b">
        <f t="shared" si="140"/>
        <v>1</v>
      </c>
      <c r="AV204" s="63">
        <f t="shared" si="139"/>
        <v>1060</v>
      </c>
      <c r="AW204" s="16" t="str">
        <f>IF(
   AND(
      AU204 = Dashboard!$B$8,
      AV204 = Dashboard!$B$10,
      ISODD(ROW())
   ),
   1,
   ""
)</f>
        <v/>
      </c>
    </row>
    <row r="205" spans="1:49" x14ac:dyDescent="0.3">
      <c r="A205" s="151"/>
      <c r="B205" s="162"/>
      <c r="C205" s="162"/>
      <c r="D205" s="162"/>
      <c r="E205" s="162"/>
      <c r="F205" s="163"/>
      <c r="G205" s="164"/>
      <c r="H205" s="105" t="s">
        <v>29</v>
      </c>
      <c r="I205" s="11"/>
      <c r="J205" s="11"/>
      <c r="K205" s="11"/>
      <c r="L205" s="11"/>
      <c r="M205" s="11"/>
      <c r="N205" s="11"/>
      <c r="O205" s="11"/>
      <c r="P205" s="11"/>
      <c r="Q205" s="11"/>
      <c r="R205" s="11"/>
      <c r="S205" s="112"/>
      <c r="T205" s="173"/>
      <c r="U205" s="111"/>
      <c r="V205" s="11"/>
      <c r="W205" s="11"/>
      <c r="X205" s="11"/>
      <c r="Y205" s="11"/>
      <c r="Z205" s="11"/>
      <c r="AA205" s="11"/>
      <c r="AB205" s="11"/>
      <c r="AC205" s="11"/>
      <c r="AD205" s="11"/>
      <c r="AE205" s="11"/>
      <c r="AF205" s="11"/>
      <c r="AG205" s="11"/>
      <c r="AH205" s="11"/>
      <c r="AI205" s="11"/>
      <c r="AJ205" s="11"/>
      <c r="AK205" s="11"/>
      <c r="AL205" s="11"/>
      <c r="AM205" s="112"/>
      <c r="AN205" s="182"/>
      <c r="AO205" s="162"/>
      <c r="AP205" s="155"/>
      <c r="AQ205" s="184"/>
      <c r="AR205" s="95"/>
      <c r="AT205" s="63">
        <f>IF(Dashboard!$C$4="",1,IF($A205=Dashboard!$C$4,1,0))</f>
        <v>0</v>
      </c>
      <c r="AU205" s="63" t="b">
        <f t="shared" si="140"/>
        <v>0</v>
      </c>
      <c r="AV205" s="63">
        <f t="shared" si="139"/>
        <v>1060</v>
      </c>
      <c r="AW205" s="16" t="str">
        <f>IF(
   AND(
      AU205 = Dashboard!$B$8,
      AV205 = Dashboard!$B$10,
      ISODD(ROW())
   ),
   1,
   ""
)</f>
        <v/>
      </c>
    </row>
    <row r="206" spans="1:49" x14ac:dyDescent="0.3">
      <c r="A206" s="161"/>
      <c r="B206" s="165"/>
      <c r="C206" s="165"/>
      <c r="D206" s="165"/>
      <c r="E206" s="165"/>
      <c r="F206" s="166"/>
      <c r="G206" s="167"/>
      <c r="H206" s="122" t="s">
        <v>30</v>
      </c>
      <c r="S206" s="126"/>
      <c r="T206" s="172"/>
      <c r="U206" s="113"/>
      <c r="AM206" s="114"/>
      <c r="AN206" s="181"/>
      <c r="AO206" s="165"/>
      <c r="AP206" s="174" t="str">
        <f t="shared" ref="AP206" si="148">IF(OR(AO206="",T206=""),"",AO206-T206)</f>
        <v/>
      </c>
      <c r="AQ206" s="183" t="str">
        <f t="shared" ref="AQ206" si="149">IF(OR(AO206="",G206=""),"",AO206-G206)</f>
        <v/>
      </c>
      <c r="AR206" s="95"/>
      <c r="AT206" s="63">
        <f>IF(Dashboard!$C$4="",1,IF($A206=Dashboard!$C$4,1,0))</f>
        <v>0</v>
      </c>
      <c r="AU206" s="63" t="b">
        <f t="shared" si="140"/>
        <v>1</v>
      </c>
      <c r="AV206" s="63">
        <f t="shared" si="139"/>
        <v>1060</v>
      </c>
      <c r="AW206" s="16" t="str">
        <f>IF(
   AND(
      AU206 = Dashboard!$B$8,
      AV206 = Dashboard!$B$10,
      ISODD(ROW())
   ),
   1,
   ""
)</f>
        <v/>
      </c>
    </row>
    <row r="207" spans="1:49" ht="15" thickBot="1" x14ac:dyDescent="0.35">
      <c r="A207" s="151"/>
      <c r="B207" s="162"/>
      <c r="C207" s="162"/>
      <c r="D207" s="162"/>
      <c r="E207" s="162"/>
      <c r="F207" s="163"/>
      <c r="G207" s="168"/>
      <c r="H207" s="115" t="s">
        <v>29</v>
      </c>
      <c r="I207" s="116"/>
      <c r="J207" s="116"/>
      <c r="K207" s="116"/>
      <c r="L207" s="116"/>
      <c r="M207" s="116"/>
      <c r="N207" s="116"/>
      <c r="O207" s="116"/>
      <c r="P207" s="116"/>
      <c r="Q207" s="116"/>
      <c r="R207" s="116"/>
      <c r="S207" s="117"/>
      <c r="T207" s="180"/>
      <c r="U207" s="115"/>
      <c r="V207" s="116"/>
      <c r="W207" s="116"/>
      <c r="X207" s="116"/>
      <c r="Y207" s="116"/>
      <c r="Z207" s="116"/>
      <c r="AA207" s="116"/>
      <c r="AB207" s="116"/>
      <c r="AC207" s="116"/>
      <c r="AD207" s="116"/>
      <c r="AE207" s="116"/>
      <c r="AF207" s="116"/>
      <c r="AG207" s="116"/>
      <c r="AH207" s="116"/>
      <c r="AI207" s="116"/>
      <c r="AJ207" s="116"/>
      <c r="AK207" s="116"/>
      <c r="AL207" s="116"/>
      <c r="AM207" s="117"/>
      <c r="AN207" s="185"/>
      <c r="AO207" s="186"/>
      <c r="AP207" s="186"/>
      <c r="AQ207" s="188"/>
      <c r="AR207" s="95"/>
      <c r="AT207" s="63">
        <f>IF(Dashboard!$C$4="",1,IF($A207=Dashboard!$C$4,1,0))</f>
        <v>0</v>
      </c>
      <c r="AU207" s="63" t="b">
        <f t="shared" si="140"/>
        <v>0</v>
      </c>
      <c r="AV207" s="63">
        <f t="shared" si="139"/>
        <v>1060</v>
      </c>
      <c r="AW207" s="16" t="str">
        <f>IF(
   AND(
      AU207 = Dashboard!$B$8,
      AV207 = Dashboard!$B$10,
      ISODD(ROW())
   ),
   1,
   ""
)</f>
        <v/>
      </c>
    </row>
    <row r="208" spans="1:49" x14ac:dyDescent="0.3">
      <c r="G208" s="51"/>
      <c r="H208" s="12"/>
      <c r="I208" s="12"/>
      <c r="J208" s="12"/>
      <c r="K208" s="12"/>
      <c r="L208" s="12"/>
      <c r="M208" s="12"/>
      <c r="N208" s="12"/>
      <c r="O208" s="12"/>
      <c r="P208" s="12"/>
      <c r="Q208" s="12"/>
      <c r="R208" s="12"/>
      <c r="S208" s="12"/>
      <c r="T208" s="52"/>
      <c r="U208" s="13"/>
      <c r="V208" s="13"/>
      <c r="W208" s="13"/>
      <c r="X208" s="13"/>
      <c r="Y208" s="13"/>
      <c r="Z208" s="13"/>
      <c r="AA208" s="13"/>
      <c r="AB208" s="13"/>
      <c r="AC208" s="13"/>
      <c r="AD208" s="13"/>
      <c r="AE208" s="13"/>
      <c r="AF208" s="13"/>
      <c r="AG208" s="13"/>
      <c r="AH208" s="13"/>
      <c r="AI208" s="13"/>
      <c r="AJ208" s="13"/>
      <c r="AK208" s="13"/>
      <c r="AL208" s="13"/>
      <c r="AM208" s="13"/>
      <c r="AN208" s="53"/>
      <c r="AO208" s="10"/>
      <c r="AP208" s="10"/>
      <c r="AQ208" s="10"/>
      <c r="AT208" s="63">
        <f>IF(Dashboard!$C$4="",1,IF($A208=Dashboard!$C$4,1,0))</f>
        <v>0</v>
      </c>
      <c r="AU208" s="63"/>
      <c r="AV208" s="63">
        <f t="shared" si="139"/>
        <v>1060</v>
      </c>
      <c r="AW208" s="16" t="str">
        <f>IF(
   AND(
      AU208 = Dashboard!$B$8,
      AV208 = Dashboard!$B$10,
      ISODD(ROW())
   ),
   1,
   ""
)</f>
        <v/>
      </c>
    </row>
    <row r="209" spans="46:48" x14ac:dyDescent="0.3">
      <c r="AT209" s="64"/>
      <c r="AU209" s="64"/>
      <c r="AV209" s="64"/>
    </row>
  </sheetData>
  <mergeCells count="1237">
    <mergeCell ref="AP184:AP185"/>
    <mergeCell ref="AQ184:AQ185"/>
    <mergeCell ref="AP186:AP187"/>
    <mergeCell ref="AQ186:AQ187"/>
    <mergeCell ref="AP188:AP189"/>
    <mergeCell ref="AQ188:AQ189"/>
    <mergeCell ref="AP178:AP179"/>
    <mergeCell ref="AQ178:AQ179"/>
    <mergeCell ref="AP180:AP181"/>
    <mergeCell ref="AQ180:AQ181"/>
    <mergeCell ref="AP182:AP183"/>
    <mergeCell ref="AQ182:AQ183"/>
    <mergeCell ref="AP172:AP173"/>
    <mergeCell ref="A72:A73"/>
    <mergeCell ref="A68:A69"/>
    <mergeCell ref="A64:A65"/>
    <mergeCell ref="A60:A61"/>
    <mergeCell ref="A88:A89"/>
    <mergeCell ref="A84:A85"/>
    <mergeCell ref="A80:A81"/>
    <mergeCell ref="A76:A77"/>
    <mergeCell ref="AQ172:AQ173"/>
    <mergeCell ref="AP174:AP175"/>
    <mergeCell ref="AQ174:AQ175"/>
    <mergeCell ref="AP176:AP177"/>
    <mergeCell ref="AQ176:AQ177"/>
    <mergeCell ref="AP166:AP167"/>
    <mergeCell ref="AQ166:AQ167"/>
    <mergeCell ref="AP168:AP169"/>
    <mergeCell ref="AQ168:AQ169"/>
    <mergeCell ref="AP170:AP171"/>
    <mergeCell ref="AQ170:AQ171"/>
    <mergeCell ref="AP202:AP203"/>
    <mergeCell ref="AQ202:AQ203"/>
    <mergeCell ref="AP204:AP205"/>
    <mergeCell ref="AQ204:AQ205"/>
    <mergeCell ref="AP206:AP207"/>
    <mergeCell ref="AQ206:AQ207"/>
    <mergeCell ref="AP196:AP197"/>
    <mergeCell ref="AQ196:AQ197"/>
    <mergeCell ref="AP198:AP199"/>
    <mergeCell ref="AQ198:AQ199"/>
    <mergeCell ref="AP200:AP201"/>
    <mergeCell ref="AQ200:AQ201"/>
    <mergeCell ref="AP190:AP191"/>
    <mergeCell ref="AQ190:AQ191"/>
    <mergeCell ref="AP192:AP193"/>
    <mergeCell ref="AQ192:AQ193"/>
    <mergeCell ref="AP194:AP195"/>
    <mergeCell ref="AQ194:AQ195"/>
    <mergeCell ref="AP160:AP161"/>
    <mergeCell ref="AQ160:AQ161"/>
    <mergeCell ref="AP162:AP163"/>
    <mergeCell ref="AQ162:AQ163"/>
    <mergeCell ref="AP164:AP165"/>
    <mergeCell ref="AQ164:AQ165"/>
    <mergeCell ref="AP154:AP155"/>
    <mergeCell ref="AQ154:AQ155"/>
    <mergeCell ref="AP156:AP157"/>
    <mergeCell ref="AQ156:AQ157"/>
    <mergeCell ref="AP158:AP159"/>
    <mergeCell ref="AQ158:AQ159"/>
    <mergeCell ref="AP148:AP149"/>
    <mergeCell ref="AQ148:AQ149"/>
    <mergeCell ref="AP150:AP151"/>
    <mergeCell ref="AQ150:AQ151"/>
    <mergeCell ref="AP152:AP153"/>
    <mergeCell ref="AQ152:AQ153"/>
    <mergeCell ref="AP142:AP143"/>
    <mergeCell ref="AQ142:AQ143"/>
    <mergeCell ref="AP144:AP145"/>
    <mergeCell ref="AQ144:AQ145"/>
    <mergeCell ref="AP146:AP147"/>
    <mergeCell ref="AQ146:AQ147"/>
    <mergeCell ref="AP136:AP137"/>
    <mergeCell ref="AQ136:AQ137"/>
    <mergeCell ref="AP138:AP139"/>
    <mergeCell ref="AQ138:AQ139"/>
    <mergeCell ref="AP140:AP141"/>
    <mergeCell ref="AQ140:AQ141"/>
    <mergeCell ref="AP130:AP131"/>
    <mergeCell ref="AQ130:AQ131"/>
    <mergeCell ref="AP132:AP133"/>
    <mergeCell ref="AQ132:AQ133"/>
    <mergeCell ref="AP134:AP135"/>
    <mergeCell ref="AQ134:AQ135"/>
    <mergeCell ref="AP124:AP125"/>
    <mergeCell ref="AQ124:AQ125"/>
    <mergeCell ref="AP126:AP127"/>
    <mergeCell ref="AQ126:AQ127"/>
    <mergeCell ref="AP128:AP129"/>
    <mergeCell ref="AQ128:AQ129"/>
    <mergeCell ref="AP118:AP119"/>
    <mergeCell ref="AQ118:AQ119"/>
    <mergeCell ref="AP120:AP121"/>
    <mergeCell ref="AQ120:AQ121"/>
    <mergeCell ref="AP122:AP123"/>
    <mergeCell ref="AQ122:AQ123"/>
    <mergeCell ref="AP112:AP113"/>
    <mergeCell ref="AQ112:AQ113"/>
    <mergeCell ref="AP114:AP115"/>
    <mergeCell ref="AQ114:AQ115"/>
    <mergeCell ref="AP116:AP117"/>
    <mergeCell ref="AQ116:AQ117"/>
    <mergeCell ref="AP106:AP107"/>
    <mergeCell ref="AQ106:AQ107"/>
    <mergeCell ref="AP108:AP109"/>
    <mergeCell ref="AQ108:AQ109"/>
    <mergeCell ref="AP110:AP111"/>
    <mergeCell ref="AQ110:AQ111"/>
    <mergeCell ref="AP100:AP101"/>
    <mergeCell ref="AQ100:AQ101"/>
    <mergeCell ref="AP102:AP103"/>
    <mergeCell ref="AQ102:AQ103"/>
    <mergeCell ref="AP104:AP105"/>
    <mergeCell ref="AQ104:AQ105"/>
    <mergeCell ref="AP94:AP95"/>
    <mergeCell ref="AQ94:AQ95"/>
    <mergeCell ref="AP96:AP97"/>
    <mergeCell ref="AQ96:AQ97"/>
    <mergeCell ref="AP98:AP99"/>
    <mergeCell ref="AQ98:AQ99"/>
    <mergeCell ref="AP88:AP89"/>
    <mergeCell ref="AQ88:AQ89"/>
    <mergeCell ref="AP90:AP91"/>
    <mergeCell ref="AQ90:AQ91"/>
    <mergeCell ref="AP92:AP93"/>
    <mergeCell ref="AQ92:AQ93"/>
    <mergeCell ref="AP82:AP83"/>
    <mergeCell ref="AQ82:AQ83"/>
    <mergeCell ref="AP84:AP85"/>
    <mergeCell ref="AQ84:AQ85"/>
    <mergeCell ref="AP86:AP87"/>
    <mergeCell ref="AQ86:AQ87"/>
    <mergeCell ref="AP76:AP77"/>
    <mergeCell ref="AQ76:AQ77"/>
    <mergeCell ref="AP78:AP79"/>
    <mergeCell ref="AQ78:AQ79"/>
    <mergeCell ref="AP80:AP81"/>
    <mergeCell ref="AQ80:AQ81"/>
    <mergeCell ref="AP70:AP71"/>
    <mergeCell ref="AQ70:AQ71"/>
    <mergeCell ref="AP72:AP73"/>
    <mergeCell ref="AQ72:AQ73"/>
    <mergeCell ref="AP74:AP75"/>
    <mergeCell ref="AQ74:AQ75"/>
    <mergeCell ref="AP64:AP65"/>
    <mergeCell ref="AQ64:AQ65"/>
    <mergeCell ref="AP66:AP67"/>
    <mergeCell ref="AQ66:AQ67"/>
    <mergeCell ref="AP68:AP69"/>
    <mergeCell ref="AQ68:AQ69"/>
    <mergeCell ref="AP58:AP59"/>
    <mergeCell ref="AQ58:AQ59"/>
    <mergeCell ref="AP60:AP61"/>
    <mergeCell ref="AQ60:AQ61"/>
    <mergeCell ref="AP62:AP63"/>
    <mergeCell ref="AQ62:AQ63"/>
    <mergeCell ref="AP52:AP53"/>
    <mergeCell ref="AQ52:AQ53"/>
    <mergeCell ref="AP54:AP55"/>
    <mergeCell ref="AQ54:AQ55"/>
    <mergeCell ref="AP56:AP57"/>
    <mergeCell ref="AQ56:AQ57"/>
    <mergeCell ref="AP46:AP47"/>
    <mergeCell ref="AQ46:AQ47"/>
    <mergeCell ref="AP48:AP49"/>
    <mergeCell ref="AQ48:AQ49"/>
    <mergeCell ref="AP50:AP51"/>
    <mergeCell ref="AQ50:AQ51"/>
    <mergeCell ref="AP40:AP41"/>
    <mergeCell ref="AQ40:AQ41"/>
    <mergeCell ref="AP42:AP43"/>
    <mergeCell ref="AQ42:AQ43"/>
    <mergeCell ref="AP44:AP45"/>
    <mergeCell ref="AQ44:AQ45"/>
    <mergeCell ref="AP34:AP35"/>
    <mergeCell ref="AQ34:AQ35"/>
    <mergeCell ref="AP36:AP37"/>
    <mergeCell ref="AQ36:AQ37"/>
    <mergeCell ref="AP38:AP39"/>
    <mergeCell ref="AQ38:AQ39"/>
    <mergeCell ref="AP28:AP29"/>
    <mergeCell ref="AQ28:AQ29"/>
    <mergeCell ref="AP30:AP31"/>
    <mergeCell ref="AQ30:AQ31"/>
    <mergeCell ref="AP32:AP33"/>
    <mergeCell ref="AQ32:AQ33"/>
    <mergeCell ref="AP22:AP23"/>
    <mergeCell ref="AQ22:AQ23"/>
    <mergeCell ref="AP24:AP25"/>
    <mergeCell ref="AQ24:AQ25"/>
    <mergeCell ref="AP26:AP27"/>
    <mergeCell ref="AQ26:AQ27"/>
    <mergeCell ref="AP16:AP17"/>
    <mergeCell ref="AQ16:AQ17"/>
    <mergeCell ref="AP18:AP19"/>
    <mergeCell ref="AQ18:AQ19"/>
    <mergeCell ref="AP20:AP21"/>
    <mergeCell ref="AQ20:AQ21"/>
    <mergeCell ref="AP10:AP11"/>
    <mergeCell ref="AQ10:AQ11"/>
    <mergeCell ref="AP12:AP13"/>
    <mergeCell ref="AQ12:AQ13"/>
    <mergeCell ref="AP14:AP15"/>
    <mergeCell ref="AQ14:AQ15"/>
    <mergeCell ref="AN206:AN207"/>
    <mergeCell ref="AO206:AO207"/>
    <mergeCell ref="AP2:AP3"/>
    <mergeCell ref="AQ2:AQ3"/>
    <mergeCell ref="AP4:AP5"/>
    <mergeCell ref="AQ4:AQ5"/>
    <mergeCell ref="AP6:AP7"/>
    <mergeCell ref="AQ6:AQ7"/>
    <mergeCell ref="AP8:AP9"/>
    <mergeCell ref="AQ8:AQ9"/>
    <mergeCell ref="AN200:AN201"/>
    <mergeCell ref="AO200:AO201"/>
    <mergeCell ref="AN202:AN203"/>
    <mergeCell ref="AO202:AO203"/>
    <mergeCell ref="AN204:AN205"/>
    <mergeCell ref="AO204:AO205"/>
    <mergeCell ref="AN194:AN195"/>
    <mergeCell ref="AO194:AO195"/>
    <mergeCell ref="AN196:AN197"/>
    <mergeCell ref="AO196:AO197"/>
    <mergeCell ref="AN198:AN199"/>
    <mergeCell ref="AO198:AO199"/>
    <mergeCell ref="AN188:AN189"/>
    <mergeCell ref="AO188:AO189"/>
    <mergeCell ref="AN190:AN191"/>
    <mergeCell ref="AO190:AO191"/>
    <mergeCell ref="AN192:AN193"/>
    <mergeCell ref="AO192:AO193"/>
    <mergeCell ref="AN182:AN183"/>
    <mergeCell ref="AO182:AO183"/>
    <mergeCell ref="AN184:AN185"/>
    <mergeCell ref="AO184:AO185"/>
    <mergeCell ref="AN186:AN187"/>
    <mergeCell ref="AO186:AO187"/>
    <mergeCell ref="AN176:AN177"/>
    <mergeCell ref="AO176:AO177"/>
    <mergeCell ref="AN178:AN179"/>
    <mergeCell ref="AO178:AO179"/>
    <mergeCell ref="AN180:AN181"/>
    <mergeCell ref="AO180:AO181"/>
    <mergeCell ref="AN170:AN171"/>
    <mergeCell ref="AO170:AO171"/>
    <mergeCell ref="AN172:AN173"/>
    <mergeCell ref="AO172:AO173"/>
    <mergeCell ref="AN174:AN175"/>
    <mergeCell ref="AO174:AO175"/>
    <mergeCell ref="AN164:AN165"/>
    <mergeCell ref="AO164:AO165"/>
    <mergeCell ref="AN166:AN167"/>
    <mergeCell ref="AO166:AO167"/>
    <mergeCell ref="AN168:AN169"/>
    <mergeCell ref="AO168:AO169"/>
    <mergeCell ref="AN158:AN159"/>
    <mergeCell ref="AO158:AO159"/>
    <mergeCell ref="AN160:AN161"/>
    <mergeCell ref="AO160:AO161"/>
    <mergeCell ref="AN162:AN163"/>
    <mergeCell ref="AO162:AO163"/>
    <mergeCell ref="AN152:AN153"/>
    <mergeCell ref="AO152:AO153"/>
    <mergeCell ref="AN154:AN155"/>
    <mergeCell ref="AO154:AO155"/>
    <mergeCell ref="AN156:AN157"/>
    <mergeCell ref="AO156:AO157"/>
    <mergeCell ref="AN146:AN147"/>
    <mergeCell ref="AO146:AO147"/>
    <mergeCell ref="AN148:AN149"/>
    <mergeCell ref="AO148:AO149"/>
    <mergeCell ref="AN150:AN151"/>
    <mergeCell ref="AO150:AO151"/>
    <mergeCell ref="AN140:AN141"/>
    <mergeCell ref="AO140:AO141"/>
    <mergeCell ref="AN142:AN143"/>
    <mergeCell ref="AO142:AO143"/>
    <mergeCell ref="AN144:AN145"/>
    <mergeCell ref="AO144:AO145"/>
    <mergeCell ref="AN134:AN135"/>
    <mergeCell ref="AO134:AO135"/>
    <mergeCell ref="AN136:AN137"/>
    <mergeCell ref="AO136:AO137"/>
    <mergeCell ref="AN138:AN139"/>
    <mergeCell ref="AO138:AO139"/>
    <mergeCell ref="AN128:AN129"/>
    <mergeCell ref="AO128:AO129"/>
    <mergeCell ref="AN130:AN131"/>
    <mergeCell ref="AO130:AO131"/>
    <mergeCell ref="AN132:AN133"/>
    <mergeCell ref="AO132:AO133"/>
    <mergeCell ref="AN122:AN123"/>
    <mergeCell ref="AO122:AO123"/>
    <mergeCell ref="AN124:AN125"/>
    <mergeCell ref="AO124:AO125"/>
    <mergeCell ref="AN126:AN127"/>
    <mergeCell ref="AO126:AO127"/>
    <mergeCell ref="AN116:AN117"/>
    <mergeCell ref="AO116:AO117"/>
    <mergeCell ref="AN118:AN119"/>
    <mergeCell ref="AO118:AO119"/>
    <mergeCell ref="AN120:AN121"/>
    <mergeCell ref="AO120:AO121"/>
    <mergeCell ref="AN110:AN111"/>
    <mergeCell ref="AO110:AO111"/>
    <mergeCell ref="AN112:AN113"/>
    <mergeCell ref="AO112:AO113"/>
    <mergeCell ref="AN114:AN115"/>
    <mergeCell ref="AO114:AO115"/>
    <mergeCell ref="AN104:AN105"/>
    <mergeCell ref="AO104:AO105"/>
    <mergeCell ref="AN106:AN107"/>
    <mergeCell ref="AO106:AO107"/>
    <mergeCell ref="AN108:AN109"/>
    <mergeCell ref="AO108:AO109"/>
    <mergeCell ref="AN98:AN99"/>
    <mergeCell ref="AO98:AO99"/>
    <mergeCell ref="AN100:AN101"/>
    <mergeCell ref="AO100:AO101"/>
    <mergeCell ref="AN102:AN103"/>
    <mergeCell ref="AO102:AO103"/>
    <mergeCell ref="AN92:AN93"/>
    <mergeCell ref="AO92:AO93"/>
    <mergeCell ref="AN94:AN95"/>
    <mergeCell ref="AO94:AO95"/>
    <mergeCell ref="AN96:AN97"/>
    <mergeCell ref="AO96:AO97"/>
    <mergeCell ref="AN86:AN87"/>
    <mergeCell ref="AO86:AO87"/>
    <mergeCell ref="AN88:AN89"/>
    <mergeCell ref="AO88:AO89"/>
    <mergeCell ref="AN90:AN91"/>
    <mergeCell ref="AO90:AO91"/>
    <mergeCell ref="AN80:AN81"/>
    <mergeCell ref="AO80:AO81"/>
    <mergeCell ref="AN82:AN83"/>
    <mergeCell ref="AO82:AO83"/>
    <mergeCell ref="AN84:AN85"/>
    <mergeCell ref="AO84:AO85"/>
    <mergeCell ref="AN74:AN75"/>
    <mergeCell ref="AO74:AO75"/>
    <mergeCell ref="AN76:AN77"/>
    <mergeCell ref="AO76:AO77"/>
    <mergeCell ref="AN78:AN79"/>
    <mergeCell ref="AO78:AO79"/>
    <mergeCell ref="AN68:AN69"/>
    <mergeCell ref="AO68:AO69"/>
    <mergeCell ref="AN70:AN71"/>
    <mergeCell ref="AO70:AO71"/>
    <mergeCell ref="AN72:AN73"/>
    <mergeCell ref="AO72:AO73"/>
    <mergeCell ref="AN62:AN63"/>
    <mergeCell ref="AO62:AO63"/>
    <mergeCell ref="AN64:AN65"/>
    <mergeCell ref="AO64:AO65"/>
    <mergeCell ref="AN66:AN67"/>
    <mergeCell ref="AO66:AO67"/>
    <mergeCell ref="AN56:AN57"/>
    <mergeCell ref="AO56:AO57"/>
    <mergeCell ref="AN58:AN59"/>
    <mergeCell ref="AO58:AO59"/>
    <mergeCell ref="AN60:AN61"/>
    <mergeCell ref="AO60:AO61"/>
    <mergeCell ref="AN50:AN51"/>
    <mergeCell ref="AO50:AO51"/>
    <mergeCell ref="AN52:AN53"/>
    <mergeCell ref="AO52:AO53"/>
    <mergeCell ref="AN54:AN55"/>
    <mergeCell ref="AO54:AO55"/>
    <mergeCell ref="AN44:AN45"/>
    <mergeCell ref="AO44:AO45"/>
    <mergeCell ref="AN46:AN47"/>
    <mergeCell ref="AO46:AO47"/>
    <mergeCell ref="AN48:AN49"/>
    <mergeCell ref="AO48:AO49"/>
    <mergeCell ref="AN38:AN39"/>
    <mergeCell ref="AO38:AO39"/>
    <mergeCell ref="AN40:AN41"/>
    <mergeCell ref="AO40:AO41"/>
    <mergeCell ref="AN42:AN43"/>
    <mergeCell ref="AO42:AO43"/>
    <mergeCell ref="AN32:AN33"/>
    <mergeCell ref="AO32:AO33"/>
    <mergeCell ref="AN34:AN35"/>
    <mergeCell ref="AO34:AO35"/>
    <mergeCell ref="AN36:AN37"/>
    <mergeCell ref="AO36:AO37"/>
    <mergeCell ref="AN26:AN27"/>
    <mergeCell ref="AO26:AO27"/>
    <mergeCell ref="AN28:AN29"/>
    <mergeCell ref="AO28:AO29"/>
    <mergeCell ref="AN30:AN31"/>
    <mergeCell ref="AO30:AO31"/>
    <mergeCell ref="AN20:AN21"/>
    <mergeCell ref="AO20:AO21"/>
    <mergeCell ref="AN22:AN23"/>
    <mergeCell ref="AO22:AO23"/>
    <mergeCell ref="AN24:AN25"/>
    <mergeCell ref="AO24:AO25"/>
    <mergeCell ref="AN14:AN15"/>
    <mergeCell ref="AO14:AO15"/>
    <mergeCell ref="AN16:AN17"/>
    <mergeCell ref="AO16:AO17"/>
    <mergeCell ref="AN18:AN19"/>
    <mergeCell ref="AO18:AO19"/>
    <mergeCell ref="AO6:AO7"/>
    <mergeCell ref="AO4:AO5"/>
    <mergeCell ref="AO2:AO3"/>
    <mergeCell ref="AN6:AN7"/>
    <mergeCell ref="AN4:AN5"/>
    <mergeCell ref="AN2:AN3"/>
    <mergeCell ref="T200:T201"/>
    <mergeCell ref="T202:T203"/>
    <mergeCell ref="T204:T205"/>
    <mergeCell ref="T206:T207"/>
    <mergeCell ref="AO8:AO9"/>
    <mergeCell ref="AN8:AN9"/>
    <mergeCell ref="AN10:AN11"/>
    <mergeCell ref="AO10:AO11"/>
    <mergeCell ref="AN12:AN13"/>
    <mergeCell ref="AO12:AO13"/>
    <mergeCell ref="T188:T189"/>
    <mergeCell ref="T190:T191"/>
    <mergeCell ref="T192:T193"/>
    <mergeCell ref="T194:T195"/>
    <mergeCell ref="T196:T197"/>
    <mergeCell ref="T198:T199"/>
    <mergeCell ref="T176:T177"/>
    <mergeCell ref="T178:T179"/>
    <mergeCell ref="T180:T181"/>
    <mergeCell ref="T182:T183"/>
    <mergeCell ref="T184:T185"/>
    <mergeCell ref="T186:T187"/>
    <mergeCell ref="T164:T165"/>
    <mergeCell ref="T166:T167"/>
    <mergeCell ref="T168:T169"/>
    <mergeCell ref="T170:T171"/>
    <mergeCell ref="T172:T173"/>
    <mergeCell ref="T174:T175"/>
    <mergeCell ref="T152:T153"/>
    <mergeCell ref="T154:T155"/>
    <mergeCell ref="T156:T157"/>
    <mergeCell ref="T158:T159"/>
    <mergeCell ref="T160:T161"/>
    <mergeCell ref="T162:T163"/>
    <mergeCell ref="T140:T141"/>
    <mergeCell ref="T142:T143"/>
    <mergeCell ref="T144:T145"/>
    <mergeCell ref="T146:T147"/>
    <mergeCell ref="T148:T149"/>
    <mergeCell ref="T150:T151"/>
    <mergeCell ref="T128:T129"/>
    <mergeCell ref="T130:T131"/>
    <mergeCell ref="T132:T133"/>
    <mergeCell ref="T134:T135"/>
    <mergeCell ref="T136:T137"/>
    <mergeCell ref="T138:T139"/>
    <mergeCell ref="T116:T117"/>
    <mergeCell ref="T118:T119"/>
    <mergeCell ref="T120:T121"/>
    <mergeCell ref="T122:T123"/>
    <mergeCell ref="T124:T125"/>
    <mergeCell ref="T126:T127"/>
    <mergeCell ref="T104:T105"/>
    <mergeCell ref="T106:T107"/>
    <mergeCell ref="T108:T109"/>
    <mergeCell ref="T110:T111"/>
    <mergeCell ref="T112:T113"/>
    <mergeCell ref="T114:T115"/>
    <mergeCell ref="T92:T93"/>
    <mergeCell ref="T94:T95"/>
    <mergeCell ref="T96:T97"/>
    <mergeCell ref="T98:T99"/>
    <mergeCell ref="T100:T101"/>
    <mergeCell ref="T102:T103"/>
    <mergeCell ref="T80:T81"/>
    <mergeCell ref="T82:T83"/>
    <mergeCell ref="T84:T85"/>
    <mergeCell ref="T86:T87"/>
    <mergeCell ref="T88:T89"/>
    <mergeCell ref="T90:T91"/>
    <mergeCell ref="T68:T69"/>
    <mergeCell ref="T70:T71"/>
    <mergeCell ref="T72:T73"/>
    <mergeCell ref="T74:T75"/>
    <mergeCell ref="T76:T77"/>
    <mergeCell ref="T78:T79"/>
    <mergeCell ref="T56:T57"/>
    <mergeCell ref="T58:T59"/>
    <mergeCell ref="T60:T61"/>
    <mergeCell ref="T62:T63"/>
    <mergeCell ref="T64:T65"/>
    <mergeCell ref="T66:T67"/>
    <mergeCell ref="T46:T47"/>
    <mergeCell ref="T48:T49"/>
    <mergeCell ref="T50:T51"/>
    <mergeCell ref="T52:T53"/>
    <mergeCell ref="T54:T55"/>
    <mergeCell ref="T32:T33"/>
    <mergeCell ref="T34:T35"/>
    <mergeCell ref="T36:T37"/>
    <mergeCell ref="T38:T39"/>
    <mergeCell ref="T40:T41"/>
    <mergeCell ref="T42:T43"/>
    <mergeCell ref="T20:T21"/>
    <mergeCell ref="T22:T23"/>
    <mergeCell ref="T24:T25"/>
    <mergeCell ref="T26:T27"/>
    <mergeCell ref="T28:T29"/>
    <mergeCell ref="T30:T31"/>
    <mergeCell ref="T2:T3"/>
    <mergeCell ref="T4:T5"/>
    <mergeCell ref="T6:T7"/>
    <mergeCell ref="T8:T9"/>
    <mergeCell ref="T10:T11"/>
    <mergeCell ref="T12:T13"/>
    <mergeCell ref="T14:T15"/>
    <mergeCell ref="T16:T17"/>
    <mergeCell ref="T18:T19"/>
    <mergeCell ref="G198:G199"/>
    <mergeCell ref="G190:G191"/>
    <mergeCell ref="G182:G183"/>
    <mergeCell ref="G174:G175"/>
    <mergeCell ref="G166:G167"/>
    <mergeCell ref="G158:G159"/>
    <mergeCell ref="G150:G151"/>
    <mergeCell ref="G142:G143"/>
    <mergeCell ref="G134:G135"/>
    <mergeCell ref="G126:G127"/>
    <mergeCell ref="G118:G119"/>
    <mergeCell ref="G110:G111"/>
    <mergeCell ref="G102:G103"/>
    <mergeCell ref="G94:G95"/>
    <mergeCell ref="G86:G87"/>
    <mergeCell ref="G78:G79"/>
    <mergeCell ref="G70:G71"/>
    <mergeCell ref="G62:G63"/>
    <mergeCell ref="G54:G55"/>
    <mergeCell ref="G46:G47"/>
    <mergeCell ref="G38:G39"/>
    <mergeCell ref="G30:G31"/>
    <mergeCell ref="T44:T45"/>
    <mergeCell ref="A206:A207"/>
    <mergeCell ref="B206:B207"/>
    <mergeCell ref="C206:C207"/>
    <mergeCell ref="D206:D207"/>
    <mergeCell ref="E206:E207"/>
    <mergeCell ref="F206:F207"/>
    <mergeCell ref="G202:G203"/>
    <mergeCell ref="B204:B205"/>
    <mergeCell ref="C204:C205"/>
    <mergeCell ref="D204:D205"/>
    <mergeCell ref="E204:E205"/>
    <mergeCell ref="F204:F205"/>
    <mergeCell ref="G204:G205"/>
    <mergeCell ref="A202:A203"/>
    <mergeCell ref="B202:B203"/>
    <mergeCell ref="C202:C203"/>
    <mergeCell ref="D202:D203"/>
    <mergeCell ref="E202:E203"/>
    <mergeCell ref="F202:F203"/>
    <mergeCell ref="G206:G207"/>
    <mergeCell ref="A204:A205"/>
    <mergeCell ref="B200:B201"/>
    <mergeCell ref="C200:C201"/>
    <mergeCell ref="D200:D201"/>
    <mergeCell ref="E200:E201"/>
    <mergeCell ref="F200:F201"/>
    <mergeCell ref="G200:G201"/>
    <mergeCell ref="A198:A199"/>
    <mergeCell ref="B198:B199"/>
    <mergeCell ref="C198:C199"/>
    <mergeCell ref="D198:D199"/>
    <mergeCell ref="E198:E199"/>
    <mergeCell ref="F198:F199"/>
    <mergeCell ref="G194:G195"/>
    <mergeCell ref="B196:B197"/>
    <mergeCell ref="C196:C197"/>
    <mergeCell ref="D196:D197"/>
    <mergeCell ref="E196:E197"/>
    <mergeCell ref="F196:F197"/>
    <mergeCell ref="G196:G197"/>
    <mergeCell ref="A194:A195"/>
    <mergeCell ref="B194:B195"/>
    <mergeCell ref="C194:C195"/>
    <mergeCell ref="D194:D195"/>
    <mergeCell ref="E194:E195"/>
    <mergeCell ref="F194:F195"/>
    <mergeCell ref="A196:A197"/>
    <mergeCell ref="A200:A201"/>
    <mergeCell ref="B192:B193"/>
    <mergeCell ref="C192:C193"/>
    <mergeCell ref="D192:D193"/>
    <mergeCell ref="E192:E193"/>
    <mergeCell ref="F192:F193"/>
    <mergeCell ref="G192:G193"/>
    <mergeCell ref="A190:A191"/>
    <mergeCell ref="B190:B191"/>
    <mergeCell ref="C190:C191"/>
    <mergeCell ref="D190:D191"/>
    <mergeCell ref="E190:E191"/>
    <mergeCell ref="F190:F191"/>
    <mergeCell ref="G186:G187"/>
    <mergeCell ref="B188:B189"/>
    <mergeCell ref="C188:C189"/>
    <mergeCell ref="D188:D189"/>
    <mergeCell ref="E188:E189"/>
    <mergeCell ref="F188:F189"/>
    <mergeCell ref="G188:G189"/>
    <mergeCell ref="A186:A187"/>
    <mergeCell ref="B186:B187"/>
    <mergeCell ref="C186:C187"/>
    <mergeCell ref="D186:D187"/>
    <mergeCell ref="E186:E187"/>
    <mergeCell ref="F186:F187"/>
    <mergeCell ref="A192:A193"/>
    <mergeCell ref="A188:A189"/>
    <mergeCell ref="B184:B185"/>
    <mergeCell ref="C184:C185"/>
    <mergeCell ref="D184:D185"/>
    <mergeCell ref="E184:E185"/>
    <mergeCell ref="F184:F185"/>
    <mergeCell ref="G184:G185"/>
    <mergeCell ref="A182:A183"/>
    <mergeCell ref="B182:B183"/>
    <mergeCell ref="C182:C183"/>
    <mergeCell ref="D182:D183"/>
    <mergeCell ref="E182:E183"/>
    <mergeCell ref="F182:F183"/>
    <mergeCell ref="G178:G179"/>
    <mergeCell ref="B180:B181"/>
    <mergeCell ref="C180:C181"/>
    <mergeCell ref="D180:D181"/>
    <mergeCell ref="E180:E181"/>
    <mergeCell ref="F180:F181"/>
    <mergeCell ref="G180:G181"/>
    <mergeCell ref="A178:A179"/>
    <mergeCell ref="B178:B179"/>
    <mergeCell ref="C178:C179"/>
    <mergeCell ref="D178:D179"/>
    <mergeCell ref="E178:E179"/>
    <mergeCell ref="F178:F179"/>
    <mergeCell ref="A180:A181"/>
    <mergeCell ref="A184:A185"/>
    <mergeCell ref="B176:B177"/>
    <mergeCell ref="C176:C177"/>
    <mergeCell ref="D176:D177"/>
    <mergeCell ref="E176:E177"/>
    <mergeCell ref="F176:F177"/>
    <mergeCell ref="G176:G177"/>
    <mergeCell ref="A174:A175"/>
    <mergeCell ref="B174:B175"/>
    <mergeCell ref="C174:C175"/>
    <mergeCell ref="D174:D175"/>
    <mergeCell ref="E174:E175"/>
    <mergeCell ref="F174:F175"/>
    <mergeCell ref="G170:G171"/>
    <mergeCell ref="B172:B173"/>
    <mergeCell ref="C172:C173"/>
    <mergeCell ref="D172:D173"/>
    <mergeCell ref="E172:E173"/>
    <mergeCell ref="F172:F173"/>
    <mergeCell ref="G172:G173"/>
    <mergeCell ref="A170:A171"/>
    <mergeCell ref="B170:B171"/>
    <mergeCell ref="C170:C171"/>
    <mergeCell ref="D170:D171"/>
    <mergeCell ref="E170:E171"/>
    <mergeCell ref="F170:F171"/>
    <mergeCell ref="A176:A177"/>
    <mergeCell ref="A172:A173"/>
    <mergeCell ref="B168:B169"/>
    <mergeCell ref="C168:C169"/>
    <mergeCell ref="D168:D169"/>
    <mergeCell ref="E168:E169"/>
    <mergeCell ref="F168:F169"/>
    <mergeCell ref="G168:G169"/>
    <mergeCell ref="A166:A167"/>
    <mergeCell ref="B166:B167"/>
    <mergeCell ref="C166:C167"/>
    <mergeCell ref="D166:D167"/>
    <mergeCell ref="E166:E167"/>
    <mergeCell ref="F166:F167"/>
    <mergeCell ref="G162:G163"/>
    <mergeCell ref="B164:B165"/>
    <mergeCell ref="C164:C165"/>
    <mergeCell ref="D164:D165"/>
    <mergeCell ref="E164:E165"/>
    <mergeCell ref="F164:F165"/>
    <mergeCell ref="G164:G165"/>
    <mergeCell ref="A162:A163"/>
    <mergeCell ref="B162:B163"/>
    <mergeCell ref="C162:C163"/>
    <mergeCell ref="D162:D163"/>
    <mergeCell ref="E162:E163"/>
    <mergeCell ref="F162:F163"/>
    <mergeCell ref="A164:A165"/>
    <mergeCell ref="A168:A169"/>
    <mergeCell ref="B160:B161"/>
    <mergeCell ref="C160:C161"/>
    <mergeCell ref="D160:D161"/>
    <mergeCell ref="E160:E161"/>
    <mergeCell ref="F160:F161"/>
    <mergeCell ref="G160:G161"/>
    <mergeCell ref="A158:A159"/>
    <mergeCell ref="B158:B159"/>
    <mergeCell ref="C158:C159"/>
    <mergeCell ref="D158:D159"/>
    <mergeCell ref="E158:E159"/>
    <mergeCell ref="F158:F159"/>
    <mergeCell ref="G154:G155"/>
    <mergeCell ref="B156:B157"/>
    <mergeCell ref="C156:C157"/>
    <mergeCell ref="D156:D157"/>
    <mergeCell ref="E156:E157"/>
    <mergeCell ref="F156:F157"/>
    <mergeCell ref="G156:G157"/>
    <mergeCell ref="A154:A155"/>
    <mergeCell ref="B154:B155"/>
    <mergeCell ref="C154:C155"/>
    <mergeCell ref="D154:D155"/>
    <mergeCell ref="E154:E155"/>
    <mergeCell ref="F154:F155"/>
    <mergeCell ref="A160:A161"/>
    <mergeCell ref="A156:A157"/>
    <mergeCell ref="B152:B153"/>
    <mergeCell ref="C152:C153"/>
    <mergeCell ref="D152:D153"/>
    <mergeCell ref="E152:E153"/>
    <mergeCell ref="F152:F153"/>
    <mergeCell ref="G152:G153"/>
    <mergeCell ref="A150:A151"/>
    <mergeCell ref="B150:B151"/>
    <mergeCell ref="C150:C151"/>
    <mergeCell ref="D150:D151"/>
    <mergeCell ref="E150:E151"/>
    <mergeCell ref="F150:F151"/>
    <mergeCell ref="G146:G147"/>
    <mergeCell ref="B148:B149"/>
    <mergeCell ref="C148:C149"/>
    <mergeCell ref="D148:D149"/>
    <mergeCell ref="E148:E149"/>
    <mergeCell ref="F148:F149"/>
    <mergeCell ref="G148:G149"/>
    <mergeCell ref="A146:A147"/>
    <mergeCell ref="B146:B147"/>
    <mergeCell ref="C146:C147"/>
    <mergeCell ref="D146:D147"/>
    <mergeCell ref="E146:E147"/>
    <mergeCell ref="F146:F147"/>
    <mergeCell ref="A148:A149"/>
    <mergeCell ref="A152:A153"/>
    <mergeCell ref="B144:B145"/>
    <mergeCell ref="C144:C145"/>
    <mergeCell ref="D144:D145"/>
    <mergeCell ref="E144:E145"/>
    <mergeCell ref="F144:F145"/>
    <mergeCell ref="G144:G145"/>
    <mergeCell ref="A142:A143"/>
    <mergeCell ref="B142:B143"/>
    <mergeCell ref="C142:C143"/>
    <mergeCell ref="D142:D143"/>
    <mergeCell ref="E142:E143"/>
    <mergeCell ref="F142:F143"/>
    <mergeCell ref="G138:G139"/>
    <mergeCell ref="B140:B141"/>
    <mergeCell ref="C140:C141"/>
    <mergeCell ref="D140:D141"/>
    <mergeCell ref="E140:E141"/>
    <mergeCell ref="F140:F141"/>
    <mergeCell ref="G140:G141"/>
    <mergeCell ref="A138:A139"/>
    <mergeCell ref="B138:B139"/>
    <mergeCell ref="C138:C139"/>
    <mergeCell ref="D138:D139"/>
    <mergeCell ref="E138:E139"/>
    <mergeCell ref="F138:F139"/>
    <mergeCell ref="A140:A141"/>
    <mergeCell ref="A144:A145"/>
    <mergeCell ref="B136:B137"/>
    <mergeCell ref="C136:C137"/>
    <mergeCell ref="D136:D137"/>
    <mergeCell ref="E136:E137"/>
    <mergeCell ref="F136:F137"/>
    <mergeCell ref="G136:G137"/>
    <mergeCell ref="A134:A135"/>
    <mergeCell ref="B134:B135"/>
    <mergeCell ref="C134:C135"/>
    <mergeCell ref="D134:D135"/>
    <mergeCell ref="E134:E135"/>
    <mergeCell ref="F134:F135"/>
    <mergeCell ref="G130:G131"/>
    <mergeCell ref="B132:B133"/>
    <mergeCell ref="C132:C133"/>
    <mergeCell ref="D132:D133"/>
    <mergeCell ref="E132:E133"/>
    <mergeCell ref="F132:F133"/>
    <mergeCell ref="G132:G133"/>
    <mergeCell ref="A130:A131"/>
    <mergeCell ref="B130:B131"/>
    <mergeCell ref="C130:C131"/>
    <mergeCell ref="D130:D131"/>
    <mergeCell ref="E130:E131"/>
    <mergeCell ref="F130:F131"/>
    <mergeCell ref="A132:A133"/>
    <mergeCell ref="A136:A137"/>
    <mergeCell ref="B128:B129"/>
    <mergeCell ref="C128:C129"/>
    <mergeCell ref="D128:D129"/>
    <mergeCell ref="E128:E129"/>
    <mergeCell ref="F128:F129"/>
    <mergeCell ref="G128:G129"/>
    <mergeCell ref="A126:A127"/>
    <mergeCell ref="B126:B127"/>
    <mergeCell ref="C126:C127"/>
    <mergeCell ref="D126:D127"/>
    <mergeCell ref="E126:E127"/>
    <mergeCell ref="F126:F127"/>
    <mergeCell ref="G122:G123"/>
    <mergeCell ref="B124:B125"/>
    <mergeCell ref="C124:C125"/>
    <mergeCell ref="D124:D125"/>
    <mergeCell ref="E124:E125"/>
    <mergeCell ref="F124:F125"/>
    <mergeCell ref="G124:G125"/>
    <mergeCell ref="A122:A123"/>
    <mergeCell ref="B122:B123"/>
    <mergeCell ref="C122:C123"/>
    <mergeCell ref="D122:D123"/>
    <mergeCell ref="E122:E123"/>
    <mergeCell ref="F122:F123"/>
    <mergeCell ref="A128:A129"/>
    <mergeCell ref="A124:A125"/>
    <mergeCell ref="B120:B121"/>
    <mergeCell ref="C120:C121"/>
    <mergeCell ref="D120:D121"/>
    <mergeCell ref="E120:E121"/>
    <mergeCell ref="F120:F121"/>
    <mergeCell ref="G120:G121"/>
    <mergeCell ref="A118:A119"/>
    <mergeCell ref="B118:B119"/>
    <mergeCell ref="C118:C119"/>
    <mergeCell ref="D118:D119"/>
    <mergeCell ref="E118:E119"/>
    <mergeCell ref="F118:F119"/>
    <mergeCell ref="G114:G115"/>
    <mergeCell ref="B116:B117"/>
    <mergeCell ref="C116:C117"/>
    <mergeCell ref="D116:D117"/>
    <mergeCell ref="E116:E117"/>
    <mergeCell ref="F116:F117"/>
    <mergeCell ref="G116:G117"/>
    <mergeCell ref="A114:A115"/>
    <mergeCell ref="B114:B115"/>
    <mergeCell ref="C114:C115"/>
    <mergeCell ref="D114:D115"/>
    <mergeCell ref="E114:E115"/>
    <mergeCell ref="F114:F115"/>
    <mergeCell ref="A120:A121"/>
    <mergeCell ref="A116:A117"/>
    <mergeCell ref="B112:B113"/>
    <mergeCell ref="C112:C113"/>
    <mergeCell ref="D112:D113"/>
    <mergeCell ref="E112:E113"/>
    <mergeCell ref="F112:F113"/>
    <mergeCell ref="G112:G113"/>
    <mergeCell ref="A110:A111"/>
    <mergeCell ref="B110:B111"/>
    <mergeCell ref="C110:C111"/>
    <mergeCell ref="D110:D111"/>
    <mergeCell ref="E110:E111"/>
    <mergeCell ref="F110:F111"/>
    <mergeCell ref="G106:G107"/>
    <mergeCell ref="B108:B109"/>
    <mergeCell ref="C108:C109"/>
    <mergeCell ref="D108:D109"/>
    <mergeCell ref="E108:E109"/>
    <mergeCell ref="F108:F109"/>
    <mergeCell ref="G108:G109"/>
    <mergeCell ref="A106:A107"/>
    <mergeCell ref="B106:B107"/>
    <mergeCell ref="C106:C107"/>
    <mergeCell ref="D106:D107"/>
    <mergeCell ref="E106:E107"/>
    <mergeCell ref="F106:F107"/>
    <mergeCell ref="A112:A113"/>
    <mergeCell ref="A108:A109"/>
    <mergeCell ref="B104:B105"/>
    <mergeCell ref="C104:C105"/>
    <mergeCell ref="D104:D105"/>
    <mergeCell ref="E104:E105"/>
    <mergeCell ref="F104:F105"/>
    <mergeCell ref="G104:G105"/>
    <mergeCell ref="A102:A103"/>
    <mergeCell ref="B102:B103"/>
    <mergeCell ref="C102:C103"/>
    <mergeCell ref="D102:D103"/>
    <mergeCell ref="E102:E103"/>
    <mergeCell ref="F102:F103"/>
    <mergeCell ref="G98:G99"/>
    <mergeCell ref="B100:B101"/>
    <mergeCell ref="C100:C101"/>
    <mergeCell ref="D100:D101"/>
    <mergeCell ref="E100:E101"/>
    <mergeCell ref="F100:F101"/>
    <mergeCell ref="G100:G101"/>
    <mergeCell ref="A98:A99"/>
    <mergeCell ref="B98:B99"/>
    <mergeCell ref="C98:C99"/>
    <mergeCell ref="D98:D99"/>
    <mergeCell ref="E98:E99"/>
    <mergeCell ref="F98:F99"/>
    <mergeCell ref="A104:A105"/>
    <mergeCell ref="A100:A101"/>
    <mergeCell ref="B96:B97"/>
    <mergeCell ref="C96:C97"/>
    <mergeCell ref="D96:D97"/>
    <mergeCell ref="E96:E97"/>
    <mergeCell ref="F96:F97"/>
    <mergeCell ref="G96:G97"/>
    <mergeCell ref="A94:A95"/>
    <mergeCell ref="B94:B95"/>
    <mergeCell ref="C94:C95"/>
    <mergeCell ref="D94:D95"/>
    <mergeCell ref="E94:E95"/>
    <mergeCell ref="F94:F95"/>
    <mergeCell ref="G90:G91"/>
    <mergeCell ref="B92:B93"/>
    <mergeCell ref="C92:C93"/>
    <mergeCell ref="D92:D93"/>
    <mergeCell ref="E92:E93"/>
    <mergeCell ref="F92:F93"/>
    <mergeCell ref="G92:G93"/>
    <mergeCell ref="A90:A91"/>
    <mergeCell ref="B90:B91"/>
    <mergeCell ref="C90:C91"/>
    <mergeCell ref="D90:D91"/>
    <mergeCell ref="E90:E91"/>
    <mergeCell ref="F90:F91"/>
    <mergeCell ref="A96:A97"/>
    <mergeCell ref="A92:A93"/>
    <mergeCell ref="B88:B89"/>
    <mergeCell ref="C88:C89"/>
    <mergeCell ref="D88:D89"/>
    <mergeCell ref="E88:E89"/>
    <mergeCell ref="F88:F89"/>
    <mergeCell ref="G88:G89"/>
    <mergeCell ref="A86:A87"/>
    <mergeCell ref="B86:B87"/>
    <mergeCell ref="C86:C87"/>
    <mergeCell ref="D86:D87"/>
    <mergeCell ref="E86:E87"/>
    <mergeCell ref="F86:F87"/>
    <mergeCell ref="G82:G83"/>
    <mergeCell ref="B84:B85"/>
    <mergeCell ref="C84:C85"/>
    <mergeCell ref="D84:D85"/>
    <mergeCell ref="E84:E85"/>
    <mergeCell ref="F84:F85"/>
    <mergeCell ref="G84:G85"/>
    <mergeCell ref="A82:A83"/>
    <mergeCell ref="B82:B83"/>
    <mergeCell ref="C82:C83"/>
    <mergeCell ref="D82:D83"/>
    <mergeCell ref="E82:E83"/>
    <mergeCell ref="F82:F83"/>
    <mergeCell ref="B80:B81"/>
    <mergeCell ref="C80:C81"/>
    <mergeCell ref="D80:D81"/>
    <mergeCell ref="E80:E81"/>
    <mergeCell ref="F80:F81"/>
    <mergeCell ref="G80:G81"/>
    <mergeCell ref="A78:A79"/>
    <mergeCell ref="B78:B79"/>
    <mergeCell ref="C78:C79"/>
    <mergeCell ref="D78:D79"/>
    <mergeCell ref="E78:E79"/>
    <mergeCell ref="F78:F79"/>
    <mergeCell ref="G74:G75"/>
    <mergeCell ref="B76:B77"/>
    <mergeCell ref="C76:C77"/>
    <mergeCell ref="D76:D77"/>
    <mergeCell ref="E76:E77"/>
    <mergeCell ref="F76:F77"/>
    <mergeCell ref="G76:G77"/>
    <mergeCell ref="A74:A75"/>
    <mergeCell ref="B74:B75"/>
    <mergeCell ref="C74:C75"/>
    <mergeCell ref="D74:D75"/>
    <mergeCell ref="E74:E75"/>
    <mergeCell ref="F74:F75"/>
    <mergeCell ref="B72:B73"/>
    <mergeCell ref="C72:C73"/>
    <mergeCell ref="D72:D73"/>
    <mergeCell ref="E72:E73"/>
    <mergeCell ref="F72:F73"/>
    <mergeCell ref="G72:G73"/>
    <mergeCell ref="A70:A71"/>
    <mergeCell ref="B70:B71"/>
    <mergeCell ref="C70:C71"/>
    <mergeCell ref="D70:D71"/>
    <mergeCell ref="E70:E71"/>
    <mergeCell ref="F70:F71"/>
    <mergeCell ref="G66:G67"/>
    <mergeCell ref="B68:B69"/>
    <mergeCell ref="C68:C69"/>
    <mergeCell ref="D68:D69"/>
    <mergeCell ref="E68:E69"/>
    <mergeCell ref="F68:F69"/>
    <mergeCell ref="G68:G69"/>
    <mergeCell ref="A66:A67"/>
    <mergeCell ref="B66:B67"/>
    <mergeCell ref="C66:C67"/>
    <mergeCell ref="D66:D67"/>
    <mergeCell ref="E66:E67"/>
    <mergeCell ref="F66:F67"/>
    <mergeCell ref="B64:B65"/>
    <mergeCell ref="C64:C65"/>
    <mergeCell ref="D64:D65"/>
    <mergeCell ref="E64:E65"/>
    <mergeCell ref="F64:F65"/>
    <mergeCell ref="G64:G65"/>
    <mergeCell ref="A62:A63"/>
    <mergeCell ref="B62:B63"/>
    <mergeCell ref="C62:C63"/>
    <mergeCell ref="D62:D63"/>
    <mergeCell ref="E62:E63"/>
    <mergeCell ref="F62:F63"/>
    <mergeCell ref="G58:G59"/>
    <mergeCell ref="B60:B61"/>
    <mergeCell ref="C60:C61"/>
    <mergeCell ref="D60:D61"/>
    <mergeCell ref="E60:E61"/>
    <mergeCell ref="F60:F61"/>
    <mergeCell ref="G60:G61"/>
    <mergeCell ref="A58:A59"/>
    <mergeCell ref="B58:B59"/>
    <mergeCell ref="C58:C59"/>
    <mergeCell ref="D58:D59"/>
    <mergeCell ref="E58:E59"/>
    <mergeCell ref="F58:F59"/>
    <mergeCell ref="B56:B57"/>
    <mergeCell ref="C56:C57"/>
    <mergeCell ref="D56:D57"/>
    <mergeCell ref="E56:E57"/>
    <mergeCell ref="F56:F57"/>
    <mergeCell ref="G56:G57"/>
    <mergeCell ref="A54:A55"/>
    <mergeCell ref="B54:B55"/>
    <mergeCell ref="C54:C55"/>
    <mergeCell ref="D54:D55"/>
    <mergeCell ref="E54:E55"/>
    <mergeCell ref="F54:F55"/>
    <mergeCell ref="G50:G51"/>
    <mergeCell ref="B52:B53"/>
    <mergeCell ref="C52:C53"/>
    <mergeCell ref="D52:D53"/>
    <mergeCell ref="E52:E53"/>
    <mergeCell ref="F52:F53"/>
    <mergeCell ref="G52:G53"/>
    <mergeCell ref="A50:A51"/>
    <mergeCell ref="B50:B51"/>
    <mergeCell ref="C50:C51"/>
    <mergeCell ref="D50:D51"/>
    <mergeCell ref="E50:E51"/>
    <mergeCell ref="F50:F51"/>
    <mergeCell ref="A56:A57"/>
    <mergeCell ref="A52:A53"/>
    <mergeCell ref="B48:B49"/>
    <mergeCell ref="C48:C49"/>
    <mergeCell ref="D48:D49"/>
    <mergeCell ref="E48:E49"/>
    <mergeCell ref="F48:F49"/>
    <mergeCell ref="G48:G49"/>
    <mergeCell ref="A46:A47"/>
    <mergeCell ref="B46:B47"/>
    <mergeCell ref="C46:C47"/>
    <mergeCell ref="D46:D47"/>
    <mergeCell ref="E46:E47"/>
    <mergeCell ref="F46:F47"/>
    <mergeCell ref="G42:G43"/>
    <mergeCell ref="B44:B45"/>
    <mergeCell ref="C44:C45"/>
    <mergeCell ref="D44:D45"/>
    <mergeCell ref="E44:E45"/>
    <mergeCell ref="F44:F45"/>
    <mergeCell ref="G44:G45"/>
    <mergeCell ref="A42:A43"/>
    <mergeCell ref="B42:B43"/>
    <mergeCell ref="C42:C43"/>
    <mergeCell ref="D42:D43"/>
    <mergeCell ref="E42:E43"/>
    <mergeCell ref="F42:F43"/>
    <mergeCell ref="A48:A49"/>
    <mergeCell ref="A44:A45"/>
    <mergeCell ref="B40:B41"/>
    <mergeCell ref="C40:C41"/>
    <mergeCell ref="D40:D41"/>
    <mergeCell ref="E40:E41"/>
    <mergeCell ref="F40:F41"/>
    <mergeCell ref="G40:G41"/>
    <mergeCell ref="A38:A39"/>
    <mergeCell ref="B38:B39"/>
    <mergeCell ref="C38:C39"/>
    <mergeCell ref="D38:D39"/>
    <mergeCell ref="E38:E39"/>
    <mergeCell ref="F38:F39"/>
    <mergeCell ref="G34:G35"/>
    <mergeCell ref="B36:B37"/>
    <mergeCell ref="C36:C37"/>
    <mergeCell ref="D36:D37"/>
    <mergeCell ref="E36:E37"/>
    <mergeCell ref="F36:F37"/>
    <mergeCell ref="G36:G37"/>
    <mergeCell ref="A34:A35"/>
    <mergeCell ref="B34:B35"/>
    <mergeCell ref="C34:C35"/>
    <mergeCell ref="D34:D35"/>
    <mergeCell ref="E34:E35"/>
    <mergeCell ref="F34:F35"/>
    <mergeCell ref="A40:A41"/>
    <mergeCell ref="A36:A37"/>
    <mergeCell ref="B32:B33"/>
    <mergeCell ref="C32:C33"/>
    <mergeCell ref="D32:D33"/>
    <mergeCell ref="E32:E33"/>
    <mergeCell ref="F32:F33"/>
    <mergeCell ref="G32:G33"/>
    <mergeCell ref="A30:A31"/>
    <mergeCell ref="B30:B31"/>
    <mergeCell ref="C30:C31"/>
    <mergeCell ref="D30:D31"/>
    <mergeCell ref="E30:E31"/>
    <mergeCell ref="F30:F31"/>
    <mergeCell ref="G26:G27"/>
    <mergeCell ref="B28:B29"/>
    <mergeCell ref="C28:C29"/>
    <mergeCell ref="D28:D29"/>
    <mergeCell ref="E28:E29"/>
    <mergeCell ref="F28:F29"/>
    <mergeCell ref="G28:G29"/>
    <mergeCell ref="A26:A27"/>
    <mergeCell ref="B26:B27"/>
    <mergeCell ref="C26:C27"/>
    <mergeCell ref="D26:D27"/>
    <mergeCell ref="E26:E27"/>
    <mergeCell ref="F26:F27"/>
    <mergeCell ref="A28:A29"/>
    <mergeCell ref="A32:A33"/>
    <mergeCell ref="G22:G23"/>
    <mergeCell ref="B24:B25"/>
    <mergeCell ref="C24:C25"/>
    <mergeCell ref="D24:D25"/>
    <mergeCell ref="E24:E25"/>
    <mergeCell ref="F24:F25"/>
    <mergeCell ref="G24:G25"/>
    <mergeCell ref="A22:A23"/>
    <mergeCell ref="B22:B23"/>
    <mergeCell ref="C22:C23"/>
    <mergeCell ref="D22:D23"/>
    <mergeCell ref="E22:E23"/>
    <mergeCell ref="F22:F23"/>
    <mergeCell ref="G18:G19"/>
    <mergeCell ref="B20:B21"/>
    <mergeCell ref="C20:C21"/>
    <mergeCell ref="D20:D21"/>
    <mergeCell ref="E20:E21"/>
    <mergeCell ref="F20:F21"/>
    <mergeCell ref="G20:G21"/>
    <mergeCell ref="A18:A19"/>
    <mergeCell ref="B18:B19"/>
    <mergeCell ref="C18:C19"/>
    <mergeCell ref="D18:D19"/>
    <mergeCell ref="E18:E19"/>
    <mergeCell ref="F18:F19"/>
    <mergeCell ref="A20:A21"/>
    <mergeCell ref="A24:A25"/>
    <mergeCell ref="A6:A7"/>
    <mergeCell ref="G14:G15"/>
    <mergeCell ref="B16:B17"/>
    <mergeCell ref="C16:C17"/>
    <mergeCell ref="D16:D17"/>
    <mergeCell ref="E16:E17"/>
    <mergeCell ref="F16:F17"/>
    <mergeCell ref="G16:G17"/>
    <mergeCell ref="A14:A15"/>
    <mergeCell ref="B14:B15"/>
    <mergeCell ref="C14:C15"/>
    <mergeCell ref="D14:D15"/>
    <mergeCell ref="E14:E15"/>
    <mergeCell ref="F14:F15"/>
    <mergeCell ref="G10:G11"/>
    <mergeCell ref="B12:B13"/>
    <mergeCell ref="C12:C13"/>
    <mergeCell ref="D12:D13"/>
    <mergeCell ref="E12:E13"/>
    <mergeCell ref="F12:F13"/>
    <mergeCell ref="G12:G13"/>
    <mergeCell ref="A16:A17"/>
    <mergeCell ref="A12:A13"/>
    <mergeCell ref="A10:A11"/>
    <mergeCell ref="A8:A9"/>
    <mergeCell ref="AT1:AV1"/>
    <mergeCell ref="A2:A3"/>
    <mergeCell ref="F2:F3"/>
    <mergeCell ref="E2:E3"/>
    <mergeCell ref="D2:D3"/>
    <mergeCell ref="C2:C3"/>
    <mergeCell ref="B2:B3"/>
    <mergeCell ref="G6:G7"/>
    <mergeCell ref="G4:G5"/>
    <mergeCell ref="G2:G3"/>
    <mergeCell ref="G8:G9"/>
    <mergeCell ref="B10:B11"/>
    <mergeCell ref="C10:C11"/>
    <mergeCell ref="D10:D11"/>
    <mergeCell ref="E10:E11"/>
    <mergeCell ref="F10:F11"/>
    <mergeCell ref="F8:F9"/>
    <mergeCell ref="E8:E9"/>
    <mergeCell ref="D8:D9"/>
    <mergeCell ref="C8:C9"/>
    <mergeCell ref="B8:B9"/>
    <mergeCell ref="F6:F7"/>
    <mergeCell ref="E6:E7"/>
    <mergeCell ref="D6:D7"/>
    <mergeCell ref="C6:C7"/>
    <mergeCell ref="B6:B7"/>
    <mergeCell ref="F4:F5"/>
    <mergeCell ref="E4:E5"/>
    <mergeCell ref="D4:D5"/>
    <mergeCell ref="C4:C5"/>
    <mergeCell ref="B4:B5"/>
    <mergeCell ref="A4:A5"/>
  </mergeCells>
  <phoneticPr fontId="1" type="noConversion"/>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9D18CDE4-DC6F-4AA5-B25E-D36886AEEA6E}">
          <x14:formula1>
            <xm:f>'ParamètreType '!$D$5:$D$8</xm:f>
          </x14:formula1>
          <xm:sqref>B2 B4 B6 B8 B20 B10 B12 B14 B16 B18 B208:B347 B22 B36 B50 B64 B78 B92 B106 B120 B134 B148 B162 B176 B190 B204 B34 B48 B62 B76 B90 B104 B118 B132 B146 B160 B174 B188 B202 B24 B38 B52 B66 B80 B94 B108 B122 B136 B150 B164 B178 B192 B206 B26 B40 B54 B68 B82 B96 B110 B124 B138 B152 B166 B180 B194 B28 B42 B56 B70 B84 B98 B112 B126 B140 B154 B168 B182 B196 B30 B44 B58 B72 B86 B100 B114 B128 B142 B156 B170 B184 B198 B32 B46 B60 B74 B88 B102 B116 B130 B144 B158 B172 B186 B200</xm:sqref>
        </x14:dataValidation>
        <x14:dataValidation type="list" allowBlank="1" showInputMessage="1" showErrorMessage="1" xr:uid="{6B8D635E-D3F9-48D3-B177-07811B3CB33C}">
          <x14:formula1>
            <xm:f>'ParamètreType '!$B$5:$B$20</xm:f>
          </x14:formula1>
          <xm:sqref>C2 C4 C6 C8 C20 C186 C200 C10 C12 C18 C208:C214 C22 C36 C50 C64 C78 C92 C106 C120 C134 C148 C162 C176 C190 C204 C34 C48 C62 C76 C90 C104 C118 C132 C146 C160 C174 C188 C202 C24 C38 C52 C66 C80 C94 C108 C122 C136 C150 C164 C178 C192 C206 C26 C40 C54 C68 C82 C96 C110 C124 C138 C152 C166 C180 C194 C28 C42 C56 C70 C84 C98 C112 C126 C140 C154 C168 C182 C196 C30 C44 C58 C72 C86 C100 C114 C128 C142 C156 C170 C184 C198 C32 C46 C60 C74 C88 C102 C116 C130 C144 C158 C172 C14 C16</xm:sqref>
        </x14:dataValidation>
        <x14:dataValidation type="list" allowBlank="1" showInputMessage="1" showErrorMessage="1" xr:uid="{023929C4-1FEC-498F-A330-1C92A2ACA6CE}">
          <x14:formula1>
            <xm:f>'ParamètreType '!$F$5:$F$9</xm:f>
          </x14:formula1>
          <xm:sqref>E2:F2 E12:F12 E186:F186 E172:F172 E158:F158 E144:F144 E130:F130 E116:F116 E102:F102 E88:F88 E74:F74 E60:F60 E46:F46 E32:F32 E198:F198 E184:F184 E170:F170 E156:F156 E142:F142 E128:F128 E114:F114 E100:F100 E86:F86 E72:F72 E58:F58 E44:F44 E30:F30 E196:F196 E182:F182 E168:F168 E154:F154 E140:F140 E126:F126 E112:F112 E98:F98 E84:F84 E70:F70 E56:F56 E42:F42 E28:F28 E194:F194 E180:F180 E166:F166 E152:F152 E138:F138 E124:F124 E110:F110 E96:F96 E82:F82 E68:F68 E54:F54 E40:F40 E26:F26 E206:F206 E192:F192 E178:F178 E164:F164 E150:F150 E136:F136 E122:F122 E108:F108 E94:F94 E80:F80 E66:F66 E52:F52 E38:F38 E24:F24 E202:F202 E188:F188 E174:F174 E160:F160 E146:F146 E132:F132 E118:F118 E104:F104 E90:F90 E76:F76 E62:F62 E48:F48 E34:F34 E204:F204 E190:F190 E176:F176 E162:F162 E148:F148 E134:F134 E120:F120 E106:F106 E92:F92 E78:F78 E64:F64 E50:F50 E36:F36 E22:F22 E208:F339 E18:F18 E200:F200 E10:F10 E16:F16 E14:F14 E20:F20 E8:F8 E6:F6 E4:F4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5538E-1725-4D16-8CCC-3F2C5DC69070}">
  <dimension ref="B1:F26"/>
  <sheetViews>
    <sheetView tabSelected="1" zoomScale="86" zoomScaleNormal="86" workbookViewId="0">
      <selection activeCell="F1" sqref="F1"/>
    </sheetView>
  </sheetViews>
  <sheetFormatPr baseColWidth="10" defaultRowHeight="14.4" x14ac:dyDescent="0.3"/>
  <cols>
    <col min="2" max="2" width="16.21875" bestFit="1" customWidth="1"/>
    <col min="4" max="4" width="23.33203125" customWidth="1"/>
    <col min="6" max="6" width="20.21875" customWidth="1"/>
  </cols>
  <sheetData>
    <row r="1" spans="2:6" ht="54" x14ac:dyDescent="0.3">
      <c r="B1" s="62" t="s">
        <v>58</v>
      </c>
      <c r="D1" s="62" t="s">
        <v>59</v>
      </c>
      <c r="F1" s="62" t="s">
        <v>60</v>
      </c>
    </row>
    <row r="2" spans="2:6" ht="48.6" customHeight="1" x14ac:dyDescent="0.3"/>
    <row r="3" spans="2:6" ht="15" thickBot="1" x14ac:dyDescent="0.35"/>
    <row r="4" spans="2:6" ht="37.200000000000003" customHeight="1" thickBot="1" x14ac:dyDescent="0.35">
      <c r="B4" s="24" t="s">
        <v>0</v>
      </c>
      <c r="D4" s="201" t="s">
        <v>56</v>
      </c>
      <c r="F4" s="25" t="s">
        <v>57</v>
      </c>
    </row>
    <row r="5" spans="2:6" x14ac:dyDescent="0.3">
      <c r="B5" s="26" t="s">
        <v>1</v>
      </c>
      <c r="D5" s="26" t="s">
        <v>19</v>
      </c>
      <c r="F5" s="26" t="s">
        <v>24</v>
      </c>
    </row>
    <row r="6" spans="2:6" x14ac:dyDescent="0.3">
      <c r="B6" s="27" t="s">
        <v>2</v>
      </c>
      <c r="D6" s="27" t="s">
        <v>20</v>
      </c>
      <c r="F6" s="27" t="s">
        <v>25</v>
      </c>
    </row>
    <row r="7" spans="2:6" x14ac:dyDescent="0.3">
      <c r="B7" s="27" t="s">
        <v>3</v>
      </c>
      <c r="D7" s="27" t="s">
        <v>17</v>
      </c>
      <c r="F7" s="27" t="s">
        <v>26</v>
      </c>
    </row>
    <row r="8" spans="2:6" x14ac:dyDescent="0.3">
      <c r="B8" s="27" t="s">
        <v>4</v>
      </c>
      <c r="D8" s="27" t="s">
        <v>18</v>
      </c>
      <c r="F8" s="27" t="s">
        <v>27</v>
      </c>
    </row>
    <row r="9" spans="2:6" x14ac:dyDescent="0.3">
      <c r="B9" s="27" t="s">
        <v>5</v>
      </c>
      <c r="D9" s="27"/>
      <c r="F9" s="27" t="s">
        <v>28</v>
      </c>
    </row>
    <row r="10" spans="2:6" x14ac:dyDescent="0.3">
      <c r="B10" s="27" t="s">
        <v>6</v>
      </c>
      <c r="D10" s="27"/>
      <c r="F10" s="27"/>
    </row>
    <row r="11" spans="2:6" x14ac:dyDescent="0.3">
      <c r="B11" s="27" t="s">
        <v>7</v>
      </c>
      <c r="D11" s="27"/>
      <c r="F11" s="27"/>
    </row>
    <row r="12" spans="2:6" x14ac:dyDescent="0.3">
      <c r="B12" s="27" t="s">
        <v>8</v>
      </c>
      <c r="D12" s="27"/>
      <c r="F12" s="27"/>
    </row>
    <row r="13" spans="2:6" x14ac:dyDescent="0.3">
      <c r="B13" s="27" t="s">
        <v>9</v>
      </c>
      <c r="D13" s="27"/>
      <c r="F13" s="27"/>
    </row>
    <row r="14" spans="2:6" x14ac:dyDescent="0.3">
      <c r="B14" s="27" t="s">
        <v>10</v>
      </c>
      <c r="D14" s="27"/>
      <c r="F14" s="27"/>
    </row>
    <row r="15" spans="2:6" x14ac:dyDescent="0.3">
      <c r="B15" s="27" t="s">
        <v>11</v>
      </c>
      <c r="D15" s="27"/>
      <c r="F15" s="27"/>
    </row>
    <row r="16" spans="2:6" x14ac:dyDescent="0.3">
      <c r="B16" s="27" t="s">
        <v>12</v>
      </c>
      <c r="D16" s="27"/>
      <c r="F16" s="27"/>
    </row>
    <row r="17" spans="2:6" x14ac:dyDescent="0.3">
      <c r="B17" s="27" t="s">
        <v>13</v>
      </c>
      <c r="D17" s="27"/>
      <c r="F17" s="27"/>
    </row>
    <row r="18" spans="2:6" ht="15" thickBot="1" x14ac:dyDescent="0.35">
      <c r="B18" s="27" t="s">
        <v>14</v>
      </c>
      <c r="D18" s="27"/>
      <c r="F18" s="28"/>
    </row>
    <row r="19" spans="2:6" x14ac:dyDescent="0.3">
      <c r="B19" s="27" t="s">
        <v>15</v>
      </c>
      <c r="D19" s="27"/>
    </row>
    <row r="20" spans="2:6" x14ac:dyDescent="0.3">
      <c r="B20" s="27" t="s">
        <v>16</v>
      </c>
      <c r="D20" s="27"/>
    </row>
    <row r="21" spans="2:6" x14ac:dyDescent="0.3">
      <c r="B21" s="27"/>
      <c r="D21" s="27"/>
    </row>
    <row r="22" spans="2:6" x14ac:dyDescent="0.3">
      <c r="B22" s="27"/>
      <c r="D22" s="27"/>
    </row>
    <row r="23" spans="2:6" x14ac:dyDescent="0.3">
      <c r="B23" s="27"/>
      <c r="D23" s="27"/>
    </row>
    <row r="24" spans="2:6" x14ac:dyDescent="0.3">
      <c r="B24" s="27"/>
      <c r="D24" s="27"/>
    </row>
    <row r="25" spans="2:6" x14ac:dyDescent="0.3">
      <c r="B25" s="27"/>
      <c r="D25" s="27"/>
    </row>
    <row r="26" spans="2:6" ht="15" thickBot="1" x14ac:dyDescent="0.35">
      <c r="B26" s="28"/>
      <c r="D26" s="28"/>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E083C-146A-4E05-BE21-776B8F78E83C}">
  <dimension ref="A1:BS235"/>
  <sheetViews>
    <sheetView zoomScale="88" zoomScaleNormal="88" workbookViewId="0">
      <selection sqref="A1:O1"/>
    </sheetView>
  </sheetViews>
  <sheetFormatPr baseColWidth="10" defaultRowHeight="14.4" x14ac:dyDescent="0.3"/>
  <cols>
    <col min="1" max="1" width="15.5546875" style="1" bestFit="1" customWidth="1"/>
    <col min="2" max="2" width="13.44140625" style="1" bestFit="1" customWidth="1"/>
    <col min="3" max="7" width="11.5546875" style="1"/>
    <col min="8" max="8" width="14.88671875" style="1" bestFit="1" customWidth="1"/>
    <col min="9" max="16384" width="11.5546875" style="1"/>
  </cols>
  <sheetData>
    <row r="1" spans="1:59" ht="63" customHeight="1" x14ac:dyDescent="0.3">
      <c r="A1" s="198" t="s">
        <v>61</v>
      </c>
      <c r="B1" s="199"/>
      <c r="C1" s="199"/>
      <c r="D1" s="199"/>
      <c r="E1" s="199"/>
      <c r="F1" s="199"/>
      <c r="G1" s="199"/>
      <c r="H1" s="199"/>
      <c r="I1" s="199"/>
      <c r="J1" s="199"/>
      <c r="K1" s="199"/>
      <c r="L1" s="199"/>
      <c r="M1" s="199"/>
      <c r="N1" s="199"/>
      <c r="O1" s="200"/>
      <c r="Z1" s="1" cm="1">
        <f t="array" ref="Z1">IF($A$5="","",_xlfn.AGGREGATE(15,6,ROW('Saisie des données'!$A$2:$A$200)/('Saisie des données'!$A$2:$A$200=$A$5),1))</f>
        <v>12</v>
      </c>
    </row>
    <row r="2" spans="1:59" ht="63" customHeight="1" thickBot="1" x14ac:dyDescent="0.35">
      <c r="A2" s="65"/>
      <c r="B2" s="65"/>
      <c r="C2" s="65"/>
      <c r="D2" s="65"/>
      <c r="E2" s="65"/>
      <c r="F2" s="65"/>
      <c r="G2" s="65"/>
      <c r="H2" s="65"/>
      <c r="I2" s="65"/>
      <c r="J2" s="65"/>
      <c r="K2" s="65"/>
      <c r="L2" s="65"/>
      <c r="M2" s="65"/>
      <c r="N2" s="65"/>
      <c r="O2" s="65"/>
    </row>
    <row r="3" spans="1:59" ht="15" thickBot="1" x14ac:dyDescent="0.35">
      <c r="A3" s="66" t="s">
        <v>50</v>
      </c>
      <c r="H3" s="189" t="s">
        <v>51</v>
      </c>
      <c r="I3" s="67">
        <f>'Saisie des données'!I1</f>
        <v>0</v>
      </c>
      <c r="J3" s="54">
        <f>'Saisie des données'!J1</f>
        <v>5</v>
      </c>
      <c r="K3" s="54">
        <f>'Saisie des données'!K1</f>
        <v>10</v>
      </c>
      <c r="L3" s="54">
        <f>'Saisie des données'!L1</f>
        <v>15</v>
      </c>
      <c r="M3" s="54">
        <f>'Saisie des données'!M1</f>
        <v>20</v>
      </c>
      <c r="N3" s="54">
        <f>'Saisie des données'!N1</f>
        <v>25</v>
      </c>
      <c r="O3" s="54">
        <f>'Saisie des données'!O1</f>
        <v>30</v>
      </c>
      <c r="P3" s="54">
        <f>'Saisie des données'!P1</f>
        <v>35</v>
      </c>
      <c r="Q3" s="54">
        <f>'Saisie des données'!Q1</f>
        <v>40</v>
      </c>
      <c r="R3" s="54">
        <f>'Saisie des données'!R1</f>
        <v>45</v>
      </c>
      <c r="S3" s="54">
        <f>'Saisie des données'!S1</f>
        <v>50</v>
      </c>
      <c r="T3" s="54"/>
      <c r="U3" s="54" t="str">
        <f>'Saisie des données'!U1</f>
        <v xml:space="preserve"> 0'</v>
      </c>
      <c r="V3" s="54" t="str">
        <f>'Saisie des données'!V1</f>
        <v>5'</v>
      </c>
      <c r="W3" s="54" t="str">
        <f>'Saisie des données'!W1</f>
        <v>10'</v>
      </c>
      <c r="X3" s="54" t="str">
        <f>'Saisie des données'!X1</f>
        <v>15'</v>
      </c>
      <c r="Y3" s="54" t="str">
        <f>'Saisie des données'!Y1</f>
        <v>20'</v>
      </c>
      <c r="Z3" s="54" t="str">
        <f>'Saisie des données'!Z1</f>
        <v>25'</v>
      </c>
      <c r="AA3" s="54" t="str">
        <f>'Saisie des données'!AA1</f>
        <v>30'</v>
      </c>
      <c r="AB3" s="54" t="str">
        <f>'Saisie des données'!AB1</f>
        <v>35'</v>
      </c>
      <c r="AC3" s="54" t="str">
        <f>'Saisie des données'!AC1</f>
        <v>40'</v>
      </c>
      <c r="AD3" s="54" t="str">
        <f>'Saisie des données'!AD1</f>
        <v>45'</v>
      </c>
      <c r="AE3" s="54" t="str">
        <f>'Saisie des données'!AE1</f>
        <v>50'</v>
      </c>
      <c r="AF3" s="54" t="str">
        <f>'Saisie des données'!AF1</f>
        <v>55'</v>
      </c>
      <c r="AG3" s="54" t="str">
        <f>'Saisie des données'!AG1</f>
        <v>60'</v>
      </c>
      <c r="AH3" s="54" t="str">
        <f>'Saisie des données'!AH1</f>
        <v>65'</v>
      </c>
      <c r="AI3" s="54" t="str">
        <f>'Saisie des données'!AI1</f>
        <v>70'</v>
      </c>
      <c r="AJ3" s="54" t="str">
        <f>'Saisie des données'!AJ1</f>
        <v>75'</v>
      </c>
      <c r="AK3" s="54" t="str">
        <f>'Saisie des données'!AK1</f>
        <v>80'</v>
      </c>
      <c r="AL3" s="54" t="str">
        <f>'Saisie des données'!AL1</f>
        <v>85'</v>
      </c>
      <c r="AM3" s="54" t="str">
        <f>'Saisie des données'!AM1</f>
        <v>90'</v>
      </c>
    </row>
    <row r="4" spans="1:59" x14ac:dyDescent="0.3">
      <c r="A4" s="22"/>
      <c r="C4" s="2"/>
      <c r="D4" s="2"/>
      <c r="F4" s="2"/>
      <c r="G4" s="2"/>
      <c r="H4" s="190"/>
      <c r="I4" s="68">
        <f>IFERROR(
    AVERAGEIFS(
        'Saisie des données'!I$2:I$200,
        'Saisie des données'!I$2:I$200,"&lt;&gt;",
        'Saisie des données'!I$2:I$200,"&lt;&gt;0",
        'Saisie des données'!$B$2:$B$200,Dashboard!$B$8,
        'Saisie des données'!$C$2:$C$200,Dashboard!$B$10,
        'Saisie des données'!$AU$2:$AU$200,TRUE
    ),
    ""
)</f>
        <v>28.475000000000001</v>
      </c>
      <c r="J4" s="59">
        <f>IFERROR(
    AVERAGEIFS(
        'Saisie des données'!J$2:J$200,
        'Saisie des données'!J$2:J$200,"&lt;&gt;",
        'Saisie des données'!J$2:J$200,"&lt;&gt;0",
        'Saisie des données'!$B$2:$B$200,Dashboard!$B$8,
        'Saisie des données'!$C$2:$C$200,Dashboard!$B$10,
        'Saisie des données'!$AU$2:$AU$200,TRUE
    ),
    ""
)</f>
        <v>30.04</v>
      </c>
      <c r="K4" s="59">
        <f>IFERROR(
    AVERAGEIFS(
        'Saisie des données'!K$2:K$200,
        'Saisie des données'!K$2:K$200,"&lt;&gt;",
        'Saisie des données'!K$2:K$200,"&lt;&gt;0",
        'Saisie des données'!$B$2:$B$200,Dashboard!$B$8,
        'Saisie des données'!$C$2:$C$200,Dashboard!$B$10,
        'Saisie des données'!$AU$2:$AU$200,TRUE
    ),
    ""
)</f>
        <v>30.283333333333331</v>
      </c>
      <c r="L4" s="59">
        <f>IFERROR(
    AVERAGEIFS(
        'Saisie des données'!L$2:L$200,
        'Saisie des données'!L$2:L$200,"&lt;&gt;",
        'Saisie des données'!L$2:L$200,"&lt;&gt;0",
        'Saisie des données'!$B$2:$B$200,Dashboard!$B$8,
        'Saisie des données'!$C$2:$C$200,Dashboard!$B$10,
        'Saisie des données'!$AU$2:$AU$200,TRUE
    ),
    ""
)</f>
        <v>30.442857142857147</v>
      </c>
      <c r="M4" s="59">
        <f>IFERROR(
    AVERAGEIFS(
        'Saisie des données'!M$2:M$200,
        'Saisie des données'!M$2:M$200,"&lt;&gt;",
        'Saisie des données'!M$2:M$200,"&lt;&gt;0",
        'Saisie des données'!$B$2:$B$200,Dashboard!$B$8,
        'Saisie des données'!$C$2:$C$200,Dashboard!$B$10,
        'Saisie des données'!$AU$2:$AU$200,TRUE
    ),
    ""
)</f>
        <v>33.942857142857136</v>
      </c>
      <c r="N4" s="59">
        <f>IFERROR(
    AVERAGEIFS(
        'Saisie des données'!N$2:N$200,
        'Saisie des données'!N$2:N$200,"&lt;&gt;",
        'Saisie des données'!N$2:N$200,"&lt;&gt;0",
        'Saisie des données'!$B$2:$B$200,Dashboard!$B$8,
        'Saisie des données'!$C$2:$C$200,Dashboard!$B$10,
        'Saisie des données'!$AU$2:$AU$200,TRUE
    ),
    ""
)</f>
        <v>35.416666666666664</v>
      </c>
      <c r="O4" s="59">
        <f>IFERROR(
    AVERAGEIFS(
        'Saisie des données'!O$2:O$200,
        'Saisie des données'!O$2:O$200,"&lt;&gt;",
        'Saisie des données'!O$2:O$200,"&lt;&gt;0",
        'Saisie des données'!$B$2:$B$200,Dashboard!$B$8,
        'Saisie des données'!$C$2:$C$200,Dashboard!$B$10,
        'Saisie des données'!$AU$2:$AU$200,TRUE
    ),
    ""
)</f>
        <v>36.866666666666667</v>
      </c>
      <c r="P4" s="59" t="str">
        <f>IFERROR(
    AVERAGEIFS(
        'Saisie des données'!P$2:P$200,
        'Saisie des données'!P$2:P$200,"&lt;&gt;",
        'Saisie des données'!P$2:P$200,"&lt;&gt;0",
        'Saisie des données'!$B$2:$B$200,Dashboard!$B$8,
        'Saisie des données'!$C$2:$C$200,Dashboard!$B$10,
        'Saisie des données'!$AU$2:$AU$200,TRUE
    ),
    ""
)</f>
        <v/>
      </c>
      <c r="Q4" s="59" t="str">
        <f>IFERROR(
    AVERAGEIFS(
        'Saisie des données'!Q$2:Q$200,
        'Saisie des données'!Q$2:Q$200,"&lt;&gt;",
        'Saisie des données'!Q$2:Q$200,"&lt;&gt;0",
        'Saisie des données'!$B$2:$B$200,Dashboard!$B$8,
        'Saisie des données'!$C$2:$C$200,Dashboard!$B$10,
        'Saisie des données'!$AU$2:$AU$200,TRUE
    ),
    ""
)</f>
        <v/>
      </c>
      <c r="R4" s="59" t="str">
        <f>IFERROR(
    AVERAGEIFS(
        'Saisie des données'!R$2:R$200,
        'Saisie des données'!R$2:R$200,"&lt;&gt;",
        'Saisie des données'!R$2:R$200,"&lt;&gt;0",
        'Saisie des données'!$B$2:$B$200,Dashboard!$B$8,
        'Saisie des données'!$C$2:$C$200,Dashboard!$B$10,
        'Saisie des données'!$AU$2:$AU$200,TRUE
    ),
    ""
)</f>
        <v/>
      </c>
      <c r="S4" s="59" t="str">
        <f>IFERROR(
    AVERAGEIFS(
        'Saisie des données'!S$2:S$200,
        'Saisie des données'!S$2:S$200,"&lt;&gt;",
        'Saisie des données'!S$2:S$200,"&lt;&gt;0",
        'Saisie des données'!$B$2:$B$200,Dashboard!$B$8,
        'Saisie des données'!$C$2:$C$200,Dashboard!$B$10,
        'Saisie des données'!$AU$2:$AU$200,TRUE
    ),
    ""
)</f>
        <v/>
      </c>
      <c r="T4" s="59">
        <f>IFERROR(
    AVERAGEIFS(
        'Saisie des données'!T$2:T$200,
        'Saisie des données'!T$2:T$200,"&lt;&gt;",
        'Saisie des données'!T$2:T$200,"&lt;&gt;0",
        'Saisie des données'!$B$2:$B$200,Dashboard!$B$8,
        'Saisie des données'!$C$2:$C$200,Dashboard!$B$10,
        'Saisie des données'!$AU$2:$AU$200,TRUE
    ),
    ""
)</f>
        <v>0.41140873015873014</v>
      </c>
      <c r="U4" s="59">
        <f>IFERROR(
    AVERAGEIFS(
        'Saisie des données'!U$2:U$200,
        'Saisie des données'!U$2:U$200,"&lt;&gt;",
        'Saisie des données'!U$2:U$200,"&lt;&gt;0",
        'Saisie des données'!$B$2:$B$200,Dashboard!$B$8,
        'Saisie des données'!$C$2:$C$200,Dashboard!$B$10,
        'Saisie des données'!$AU$2:$AU$200,TRUE
    ),
    ""
)</f>
        <v>40.228571428571421</v>
      </c>
      <c r="V4" s="59">
        <f>IFERROR(
    AVERAGEIFS(
        'Saisie des données'!V$2:V$200,
        'Saisie des données'!V$2:V$200,"&lt;&gt;",
        'Saisie des données'!V$2:V$200,"&lt;&gt;0",
        'Saisie des données'!$B$2:$B$200,Dashboard!$B$8,
        'Saisie des données'!$C$2:$C$200,Dashboard!$B$10,
        'Saisie des données'!$AU$2:$AU$200,TRUE
    ),
    ""
)</f>
        <v>42.328571428571422</v>
      </c>
      <c r="W4" s="59">
        <f>IFERROR(
    AVERAGEIFS(
        'Saisie des données'!W$2:W$200,
        'Saisie des données'!W$2:W$200,"&lt;&gt;",
        'Saisie des données'!W$2:W$200,"&lt;&gt;0",
        'Saisie des données'!$B$2:$B$200,Dashboard!$B$8,
        'Saisie des données'!$C$2:$C$200,Dashboard!$B$10,
        'Saisie des données'!$AU$2:$AU$200,TRUE
    ),
    ""
)</f>
        <v>45.442857142857143</v>
      </c>
      <c r="X4" s="59">
        <f>IFERROR(
    AVERAGEIFS(
        'Saisie des données'!X$2:X$200,
        'Saisie des données'!X$2:X$200,"&lt;&gt;",
        'Saisie des données'!X$2:X$200,"&lt;&gt;0",
        'Saisie des données'!$B$2:$B$200,Dashboard!$B$8,
        'Saisie des données'!$C$2:$C$200,Dashboard!$B$10,
        'Saisie des données'!$AU$2:$AU$200,TRUE
    ),
    ""
)</f>
        <v>49.24285714285714</v>
      </c>
      <c r="Y4" s="59" t="str">
        <f>IFERROR(
    AVERAGEIFS(
        'Saisie des données'!Y$2:Y$200,
        'Saisie des données'!Y$2:Y$200,"&lt;&gt;",
        'Saisie des données'!Y$2:Y$200,"&lt;&gt;0",
        'Saisie des données'!$B$2:$B$200,Dashboard!$B$8,
        'Saisie des données'!$C$2:$C$200,Dashboard!$B$10,
        'Saisie des données'!$AU$2:$AU$200,TRUE
    ),
    ""
)</f>
        <v/>
      </c>
      <c r="Z4" s="59" t="str">
        <f>IFERROR(
    AVERAGEIFS(
        'Saisie des données'!Z$2:Z$200,
        'Saisie des données'!Z$2:Z$200,"&lt;&gt;",
        'Saisie des données'!Z$2:Z$200,"&lt;&gt;0",
        'Saisie des données'!$B$2:$B$200,Dashboard!$B$8,
        'Saisie des données'!$C$2:$C$200,Dashboard!$B$10,
        'Saisie des données'!$AU$2:$AU$200,TRUE
    ),
    ""
)</f>
        <v/>
      </c>
      <c r="AA4" s="59" t="str">
        <f>IFERROR(
    AVERAGEIFS(
        'Saisie des données'!AA$2:AA$200,
        'Saisie des données'!AA$2:AA$200,"&lt;&gt;",
        'Saisie des données'!AA$2:AA$200,"&lt;&gt;0",
        'Saisie des données'!$B$2:$B$200,Dashboard!$B$8,
        'Saisie des données'!$C$2:$C$200,Dashboard!$B$10,
        'Saisie des données'!$AU$2:$AU$200,TRUE
    ),
    ""
)</f>
        <v/>
      </c>
      <c r="AB4" s="59" t="str">
        <f>IFERROR(
    AVERAGEIFS(
        'Saisie des données'!AB$2:AB$200,
        'Saisie des données'!AB$2:AB$200,"&lt;&gt;",
        'Saisie des données'!AB$2:AB$200,"&lt;&gt;0",
        'Saisie des données'!$B$2:$B$200,Dashboard!$B$8,
        'Saisie des données'!$C$2:$C$200,Dashboard!$B$10,
        'Saisie des données'!$AU$2:$AU$200,TRUE
    ),
    ""
)</f>
        <v/>
      </c>
      <c r="AC4" s="59" t="str">
        <f>IFERROR(
    AVERAGEIFS(
        'Saisie des données'!AC$2:AC$200,
        'Saisie des données'!AC$2:AC$200,"&lt;&gt;",
        'Saisie des données'!AC$2:AC$200,"&lt;&gt;0",
        'Saisie des données'!$B$2:$B$200,Dashboard!$B$8,
        'Saisie des données'!$C$2:$C$200,Dashboard!$B$10,
        'Saisie des données'!$AU$2:$AU$200,TRUE
    ),
    ""
)</f>
        <v/>
      </c>
      <c r="AD4" s="59" t="str">
        <f>IFERROR(
    AVERAGEIFS(
        'Saisie des données'!AD$2:AD$200,
        'Saisie des données'!AD$2:AD$200,"&lt;&gt;",
        'Saisie des données'!AD$2:AD$200,"&lt;&gt;0",
        'Saisie des données'!$B$2:$B$200,Dashboard!$B$8,
        'Saisie des données'!$C$2:$C$200,Dashboard!$B$10,
        'Saisie des données'!$AU$2:$AU$200,TRUE
    ),
    ""
)</f>
        <v/>
      </c>
      <c r="AE4" s="59" t="str">
        <f>IFERROR(
    AVERAGEIFS(
        'Saisie des données'!AE$2:AE$200,
        'Saisie des données'!AE$2:AE$200,"&lt;&gt;",
        'Saisie des données'!AE$2:AE$200,"&lt;&gt;0",
        'Saisie des données'!$B$2:$B$200,Dashboard!$B$8,
        'Saisie des données'!$C$2:$C$200,Dashboard!$B$10,
        'Saisie des données'!$AU$2:$AU$200,TRUE
    ),
    ""
)</f>
        <v/>
      </c>
      <c r="AF4" s="59" t="str">
        <f>IFERROR(
    AVERAGEIFS(
        'Saisie des données'!AF$2:AF$200,
        'Saisie des données'!AF$2:AF$200,"&lt;&gt;",
        'Saisie des données'!AF$2:AF$200,"&lt;&gt;0",
        'Saisie des données'!$B$2:$B$200,Dashboard!$B$8,
        'Saisie des données'!$C$2:$C$200,Dashboard!$B$10,
        'Saisie des données'!$AU$2:$AU$200,TRUE
    ),
    ""
)</f>
        <v/>
      </c>
      <c r="AG4" s="59" t="str">
        <f>IFERROR(
    AVERAGEIFS(
        'Saisie des données'!AG$2:AG$200,
        'Saisie des données'!AG$2:AG$200,"&lt;&gt;",
        'Saisie des données'!AG$2:AG$200,"&lt;&gt;0",
        'Saisie des données'!$B$2:$B$200,Dashboard!$B$8,
        'Saisie des données'!$C$2:$C$200,Dashboard!$B$10,
        'Saisie des données'!$AU$2:$AU$200,TRUE
    ),
    ""
)</f>
        <v/>
      </c>
      <c r="AH4" s="59" t="str">
        <f>IFERROR(
    AVERAGEIFS(
        'Saisie des données'!AH$2:AH$200,
        'Saisie des données'!AH$2:AH$200,"&lt;&gt;",
        'Saisie des données'!AH$2:AH$200,"&lt;&gt;0",
        'Saisie des données'!$B$2:$B$200,Dashboard!$B$8,
        'Saisie des données'!$C$2:$C$200,Dashboard!$B$10,
        'Saisie des données'!$AU$2:$AU$200,TRUE
    ),
    ""
)</f>
        <v/>
      </c>
      <c r="AI4" s="59" t="str">
        <f>IFERROR(
    AVERAGEIFS(
        'Saisie des données'!AI$2:AI$200,
        'Saisie des données'!AI$2:AI$200,"&lt;&gt;",
        'Saisie des données'!AI$2:AI$200,"&lt;&gt;0",
        'Saisie des données'!$B$2:$B$200,Dashboard!$B$8,
        'Saisie des données'!$C$2:$C$200,Dashboard!$B$10,
        'Saisie des données'!$AU$2:$AU$200,TRUE
    ),
    ""
)</f>
        <v/>
      </c>
      <c r="AJ4" s="59" t="str">
        <f>IFERROR(
    AVERAGEIFS(
        'Saisie des données'!AJ$2:AJ$200,
        'Saisie des données'!AJ$2:AJ$200,"&lt;&gt;",
        'Saisie des données'!AJ$2:AJ$200,"&lt;&gt;0",
        'Saisie des données'!$B$2:$B$200,Dashboard!$B$8,
        'Saisie des données'!$C$2:$C$200,Dashboard!$B$10,
        'Saisie des données'!$AU$2:$AU$200,TRUE
    ),
    ""
)</f>
        <v/>
      </c>
      <c r="AK4" s="59" t="str">
        <f>IFERROR(
    AVERAGEIFS(
        'Saisie des données'!AK$2:AK$200,
        'Saisie des données'!AK$2:AK$200,"&lt;&gt;",
        'Saisie des données'!AK$2:AK$200,"&lt;&gt;0",
        'Saisie des données'!$B$2:$B$200,Dashboard!$B$8,
        'Saisie des données'!$C$2:$C$200,Dashboard!$B$10,
        'Saisie des données'!$AU$2:$AU$200,TRUE
    ),
    ""
)</f>
        <v/>
      </c>
      <c r="AL4" s="59" t="str">
        <f>IFERROR(
    AVERAGEIFS(
        'Saisie des données'!AL$2:AL$200,
        'Saisie des données'!AL$2:AL$200,"&lt;&gt;",
        'Saisie des données'!AL$2:AL$200,"&lt;&gt;0",
        'Saisie des données'!$B$2:$B$200,Dashboard!$B$8,
        'Saisie des données'!$C$2:$C$200,Dashboard!$B$10,
        'Saisie des données'!$AU$2:$AU$200,TRUE
    ),
    ""
)</f>
        <v/>
      </c>
      <c r="AM4" s="59" t="str">
        <f>IFERROR(
    AVERAGEIFS(
        'Saisie des données'!AM$2:AM$200,
        'Saisie des données'!AM$2:AM$200,"&lt;&gt;",
        'Saisie des données'!AM$2:AM$200,"&lt;&gt;0",
        'Saisie des données'!$B$2:$B$200,Dashboard!$B$8,
        'Saisie des données'!$C$2:$C$200,Dashboard!$B$10,
        'Saisie des données'!$AU$2:$AU$200,TRUE
    ),
    ""
)</f>
        <v/>
      </c>
    </row>
    <row r="5" spans="1:59" ht="15" thickBot="1" x14ac:dyDescent="0.35">
      <c r="A5" s="23">
        <f>Dashboard!$C$4</f>
        <v>1056</v>
      </c>
      <c r="H5" s="191"/>
      <c r="I5" s="67"/>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row>
    <row r="6" spans="1:59" x14ac:dyDescent="0.3">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N6" s="2"/>
      <c r="AO6" s="2"/>
      <c r="AP6" s="2"/>
    </row>
    <row r="7" spans="1:59" x14ac:dyDescent="0.3">
      <c r="AX7" s="1" t="str" cm="1">
        <f t="array" ref="AX7">IF(ISNUMBER('Saisie des données'!$A5),
     IF(MOD(ROW('Saisie des données'!BD5),2)=0,
          INDEX('Saisie des données'!BD5:CH5,1,COLUMN()-1+IF(COLUMN()&lt;20,0,1)),
     ""),
"")</f>
        <v/>
      </c>
      <c r="AY7" s="1" t="str" cm="1">
        <f t="array" ref="AY7">IF(ISNUMBER('Saisie des données'!$A5),
     IF(MOD(ROW('Saisie des données'!BE5),2)=0,
          INDEX('Saisie des données'!BE5:CI5,1,COLUMN()-1+IF(COLUMN()&lt;20,0,1)),
     ""),
"")</f>
        <v/>
      </c>
      <c r="AZ7" s="1" t="str" cm="1">
        <f t="array" ref="AZ7">IF(ISNUMBER('Saisie des données'!$A5),
     IF(MOD(ROW('Saisie des données'!BF5),2)=0,
          INDEX('Saisie des données'!BF5:CJ5,1,COLUMN()-1+IF(COLUMN()&lt;20,0,1)),
     ""),
"")</f>
        <v/>
      </c>
      <c r="BA7" s="1" t="str" cm="1">
        <f t="array" ref="BA7">IF(ISNUMBER('Saisie des données'!$A5),
     IF(MOD(ROW('Saisie des données'!BG5),2)=0,
          INDEX('Saisie des données'!BG5:CK5,1,COLUMN()-1+IF(COLUMN()&lt;20,0,1)),
     ""),
"")</f>
        <v/>
      </c>
      <c r="BB7" s="1" t="str" cm="1">
        <f t="array" ref="BB7">IF(ISNUMBER('Saisie des données'!$A5),
     IF(MOD(ROW('Saisie des données'!BH5),2)=0,
          INDEX('Saisie des données'!BH5:CL5,1,COLUMN()-1+IF(COLUMN()&lt;20,0,1)),
     ""),
"")</f>
        <v/>
      </c>
      <c r="BC7" s="1" t="str" cm="1">
        <f t="array" ref="BC7">IF(ISNUMBER('Saisie des données'!$A5),
     IF(MOD(ROW('Saisie des données'!BI5),2)=0,
          INDEX('Saisie des données'!BI5:CM5,1,COLUMN()-1+IF(COLUMN()&lt;20,0,1)),
     ""),
"")</f>
        <v/>
      </c>
      <c r="BD7" s="1" t="str" cm="1">
        <f t="array" ref="BD7">IF(ISNUMBER('Saisie des données'!$A5),
     IF(MOD(ROW('Saisie des données'!BJ5),2)=0,
          INDEX('Saisie des données'!BJ5:CN5,1,COLUMN()-1+IF(COLUMN()&lt;20,0,1)),
     ""),
"")</f>
        <v/>
      </c>
      <c r="BE7" s="1" t="str" cm="1">
        <f t="array" ref="BE7">IF(ISNUMBER('Saisie des données'!$A5),
     IF(MOD(ROW('Saisie des données'!BK5),2)=0,
          INDEX('Saisie des données'!BK5:CO5,1,COLUMN()-1+IF(COLUMN()&lt;20,0,1)),
     ""),
"")</f>
        <v/>
      </c>
      <c r="BF7" s="1" t="str" cm="1">
        <f t="array" ref="BF7">IF(ISNUMBER('Saisie des données'!$A5),
     IF(MOD(ROW('Saisie des données'!BL5),2)=0,
          INDEX('Saisie des données'!BL5:CP5,1,COLUMN()-1+IF(COLUMN()&lt;20,0,1)),
     ""),
"")</f>
        <v/>
      </c>
      <c r="BG7" s="1" t="str" cm="1">
        <f t="array" ref="BG7">IF(ISNUMBER('Saisie des données'!$A5),
     IF(MOD(ROW('Saisie des données'!BM5),2)=0,
          INDEX('Saisie des données'!BM5:CQ5,1,COLUMN()-1+IF(COLUMN()&lt;20,0,1)),
     ""),
"")</f>
        <v/>
      </c>
    </row>
    <row r="8" spans="1:59" ht="15" thickBot="1" x14ac:dyDescent="0.35"/>
    <row r="9" spans="1:59" ht="16.2" customHeight="1" x14ac:dyDescent="0.3">
      <c r="B9" s="192" t="s">
        <v>54</v>
      </c>
      <c r="C9" s="193"/>
      <c r="D9" s="193"/>
      <c r="E9" s="193"/>
      <c r="F9" s="193"/>
      <c r="G9" s="193"/>
      <c r="H9" s="193"/>
      <c r="I9" s="193"/>
      <c r="J9" s="193"/>
      <c r="K9" s="193"/>
      <c r="L9" s="194"/>
      <c r="N9" s="192" t="s">
        <v>0</v>
      </c>
      <c r="O9" s="193"/>
      <c r="P9" s="193"/>
      <c r="Q9" s="193"/>
      <c r="R9" s="193"/>
      <c r="S9" s="193"/>
      <c r="T9" s="193"/>
      <c r="U9" s="193"/>
      <c r="V9" s="193"/>
      <c r="W9" s="193"/>
      <c r="X9" s="193"/>
      <c r="Y9" s="193"/>
      <c r="Z9" s="193"/>
      <c r="AA9" s="193"/>
      <c r="AB9" s="193"/>
      <c r="AC9" s="193"/>
      <c r="AD9" s="193"/>
      <c r="AE9" s="193"/>
      <c r="AF9" s="194"/>
    </row>
    <row r="10" spans="1:59" ht="16.2" customHeight="1" thickBot="1" x14ac:dyDescent="0.35">
      <c r="B10" s="195"/>
      <c r="C10" s="196"/>
      <c r="D10" s="196"/>
      <c r="E10" s="196"/>
      <c r="F10" s="196"/>
      <c r="G10" s="196"/>
      <c r="H10" s="196"/>
      <c r="I10" s="196"/>
      <c r="J10" s="196"/>
      <c r="K10" s="196"/>
      <c r="L10" s="197"/>
      <c r="N10" s="195"/>
      <c r="O10" s="196"/>
      <c r="P10" s="196"/>
      <c r="Q10" s="196"/>
      <c r="R10" s="196"/>
      <c r="S10" s="196"/>
      <c r="T10" s="196"/>
      <c r="U10" s="196"/>
      <c r="V10" s="196"/>
      <c r="W10" s="196"/>
      <c r="X10" s="196"/>
      <c r="Y10" s="196"/>
      <c r="Z10" s="196"/>
      <c r="AA10" s="196"/>
      <c r="AB10" s="196"/>
      <c r="AC10" s="196"/>
      <c r="AD10" s="196"/>
      <c r="AE10" s="196"/>
      <c r="AF10" s="197"/>
    </row>
    <row r="11" spans="1:59" ht="15" thickBot="1" x14ac:dyDescent="0.35">
      <c r="B11" s="71">
        <f>'Saisie des données'!I1</f>
        <v>0</v>
      </c>
      <c r="C11" s="56">
        <f>'Saisie des données'!J1</f>
        <v>5</v>
      </c>
      <c r="D11" s="56">
        <f>'Saisie des données'!K1</f>
        <v>10</v>
      </c>
      <c r="E11" s="56">
        <f>'Saisie des données'!L1</f>
        <v>15</v>
      </c>
      <c r="F11" s="56">
        <f>'Saisie des données'!M1</f>
        <v>20</v>
      </c>
      <c r="G11" s="56">
        <f>'Saisie des données'!N1</f>
        <v>25</v>
      </c>
      <c r="H11" s="56">
        <f>'Saisie des données'!O1</f>
        <v>30</v>
      </c>
      <c r="I11" s="56">
        <f>'Saisie des données'!P1</f>
        <v>35</v>
      </c>
      <c r="J11" s="56">
        <f>'Saisie des données'!Q1</f>
        <v>40</v>
      </c>
      <c r="K11" s="56">
        <f>'Saisie des données'!R1</f>
        <v>45</v>
      </c>
      <c r="L11" s="72">
        <f>'Saisie des données'!S1</f>
        <v>50</v>
      </c>
      <c r="N11" s="72" t="str">
        <f>'Saisie des données'!U1</f>
        <v xml:space="preserve"> 0'</v>
      </c>
      <c r="O11" s="56" t="str">
        <f>'Saisie des données'!V1</f>
        <v>5'</v>
      </c>
      <c r="P11" s="56" t="str">
        <f>'Saisie des données'!W1</f>
        <v>10'</v>
      </c>
      <c r="Q11" s="56" t="str">
        <f>'Saisie des données'!X1</f>
        <v>15'</v>
      </c>
      <c r="R11" s="56" t="str">
        <f>'Saisie des données'!Y1</f>
        <v>20'</v>
      </c>
      <c r="S11" s="56" t="str">
        <f>'Saisie des données'!Z1</f>
        <v>25'</v>
      </c>
      <c r="T11" s="56" t="str">
        <f>'Saisie des données'!AA1</f>
        <v>30'</v>
      </c>
      <c r="U11" s="56" t="str">
        <f>'Saisie des données'!AB1</f>
        <v>35'</v>
      </c>
      <c r="V11" s="56" t="str">
        <f>'Saisie des données'!AC1</f>
        <v>40'</v>
      </c>
      <c r="W11" s="56" t="str">
        <f>'Saisie des données'!AD1</f>
        <v>45'</v>
      </c>
      <c r="X11" s="56" t="str">
        <f>'Saisie des données'!AE1</f>
        <v>50'</v>
      </c>
      <c r="Y11" s="56" t="str">
        <f>'Saisie des données'!AF1</f>
        <v>55'</v>
      </c>
      <c r="Z11" s="56" t="str">
        <f>'Saisie des données'!AG1</f>
        <v>60'</v>
      </c>
      <c r="AA11" s="56" t="str">
        <f>'Saisie des données'!AH1</f>
        <v>65'</v>
      </c>
      <c r="AB11" s="56" t="str">
        <f>'Saisie des données'!AI1</f>
        <v>70'</v>
      </c>
      <c r="AC11" s="56" t="str">
        <f>'Saisie des données'!AJ1</f>
        <v>75'</v>
      </c>
      <c r="AD11" s="56" t="str">
        <f>'Saisie des données'!AK1</f>
        <v>80'</v>
      </c>
      <c r="AE11" s="56" t="str">
        <f>'Saisie des données'!AL1</f>
        <v>85'</v>
      </c>
      <c r="AF11" s="73" t="str">
        <f>'Saisie des données'!AM1</f>
        <v>90'</v>
      </c>
    </row>
    <row r="12" spans="1:59" x14ac:dyDescent="0.3">
      <c r="A12" s="69" t="s">
        <v>53</v>
      </c>
      <c r="B12" s="58" t="e" cm="1">
        <f t="array" ref="B12">IFERROR(
   INDEX(
      'Saisie des données'!I$2:I$200,
      SMALL(
         IF(
            ('Saisie des données'!$AV$2:$AV$200=Dashboard!$C$4)*
            ('Saisie des données'!$AU$2:$AU$200=FALSE)*
            ('Saisie des données'!I$2:I$200&lt;&gt;0),
            ROW('Saisie des données'!I$2:I$200)-ROW('Saisie des données'!$I$2)+1
         ),
         ROW(A3)
      )
   ),
   NA()
)</f>
        <v>#N/A</v>
      </c>
      <c r="C12" s="55" cm="1">
        <f t="array" ref="C12">IFERROR(
   INDEX(
      'Saisie des données'!J$2:J$200,
      SMALL(
         IF(
            ('Saisie des données'!$AV$2:$AV$200=Dashboard!$C$4)*
            ('Saisie des données'!$AU$2:$AU$200=FALSE)*
            ('Saisie des données'!J$2:J$200&lt;&gt;0),
            ROW('Saisie des données'!J$2:J$200)-ROW('Saisie des données'!$I$2)+1
         ),
         ROW(B1)
      )
   ),
   NA()
)</f>
        <v>141.69999999999999</v>
      </c>
      <c r="D12" s="55" cm="1">
        <f t="array" ref="D12">IFERROR(
   INDEX(
      'Saisie des données'!K$2:K$200,
      SMALL(
         IF(
            ('Saisie des données'!$AV$2:$AV$200=Dashboard!$C$4)*
            ('Saisie des données'!$AU$2:$AU$200=FALSE)*
            ('Saisie des données'!K$2:K$200&lt;&gt;0),
            ROW('Saisie des données'!K$2:K$200)-ROW('Saisie des données'!$I$2)+1
         ),
         ROW(C1)
      )
   ),
   NA()
)</f>
        <v>143.80000000000001</v>
      </c>
      <c r="E12" s="55" cm="1">
        <f t="array" ref="E12">IFERROR(
   INDEX(
      'Saisie des données'!L$2:L$200,
      SMALL(
         IF(
            ('Saisie des données'!$AV$2:$AV$200=Dashboard!$C$4)*
            ('Saisie des données'!$AU$2:$AU$200=FALSE)*
            ('Saisie des données'!L$2:L$200&lt;&gt;0),
            ROW('Saisie des données'!L$2:L$200)-ROW('Saisie des données'!$I$2)+1
         ),
         ROW(D1)
      )
   ),
   NA()
)</f>
        <v>142.69999999999999</v>
      </c>
      <c r="F12" s="55" cm="1">
        <f t="array" ref="F12">IFERROR(
   INDEX(
      'Saisie des données'!M$2:M$200,
      SMALL(
         IF(
            ('Saisie des données'!$AV$2:$AV$200=Dashboard!$C$4)*
            ('Saisie des données'!$AU$2:$AU$200=FALSE)*
            ('Saisie des données'!M$2:M$200&lt;&gt;0),
            ROW('Saisie des données'!M$2:M$200)-ROW('Saisie des données'!$I$2)+1
         ),
         ROW(E1)
      )
   ),
   NA()
)</f>
        <v>138.6</v>
      </c>
      <c r="G12" s="55" cm="1">
        <f t="array" ref="G12">IFERROR(
   INDEX(
      'Saisie des données'!N$2:N$200,
      SMALL(
         IF(
            ('Saisie des données'!$AV$2:$AV$200=Dashboard!$C$4)*
            ('Saisie des données'!$AU$2:$AU$200=FALSE)*
            ('Saisie des données'!N$2:N$200&lt;&gt;0),
            ROW('Saisie des données'!N$2:N$200)-ROW('Saisie des données'!$I$2)+1
         ),
         ROW(F1)
      )
   ),
   NA()
)</f>
        <v>62.7</v>
      </c>
      <c r="H12" s="55" t="e" cm="1">
        <f t="array" ref="H12">IFERROR(
   INDEX(
      'Saisie des données'!O$2:O$200,
      SMALL(
         IF(
            ('Saisie des données'!$AV$2:$AV$200=Dashboard!$C$4)*
            ('Saisie des données'!$AU$2:$AU$200=FALSE)*
            ('Saisie des données'!O$2:O$200&lt;&gt;0),
            ROW('Saisie des données'!O$2:O$200)-ROW('Saisie des données'!$I$2)+1
         ),
         ROW(G1)
      )
   ),
   NA()
)</f>
        <v>#N/A</v>
      </c>
      <c r="I12" s="55" t="e" cm="1">
        <f t="array" ref="I12">IFERROR(
   INDEX(
      'Saisie des données'!P$2:P$200,
      SMALL(
         IF(
            ('Saisie des données'!$AV$2:$AV$200=Dashboard!$C$4)*
            ('Saisie des données'!$AU$2:$AU$200=FALSE)*
            ('Saisie des données'!P$2:P$200&lt;&gt;0),
            ROW('Saisie des données'!P$2:P$200)-ROW('Saisie des données'!$I$2)+1
         ),
         ROW(H1)
      )
   ),
   NA()
)</f>
        <v>#N/A</v>
      </c>
      <c r="J12" s="55" t="e" cm="1">
        <f t="array" ref="J12">IFERROR(
   INDEX(
      'Saisie des données'!Q$2:Q$200,
      SMALL(
         IF(
            ('Saisie des données'!$AV$2:$AV$200=Dashboard!$C$4)*
            ('Saisie des données'!$AU$2:$AU$200=FALSE)*
            ('Saisie des données'!Q$2:Q$200&lt;&gt;0),
            ROW('Saisie des données'!Q$2:Q$200)-ROW('Saisie des données'!$I$2)+1
         ),
         ROW(I1)
      )
   ),
   NA()
)</f>
        <v>#N/A</v>
      </c>
      <c r="K12" s="57" t="e" cm="1">
        <f t="array" ref="K12">IFERROR(
   INDEX(
      'Saisie des données'!R$2:R$200,
      SMALL(
         IF(
            ('Saisie des données'!$AV$2:$AV$200=Dashboard!$C$4)*
            ('Saisie des données'!$AU$2:$AU$200=FALSE)*
            ('Saisie des données'!R$2:R$200&lt;&gt;0),
            ROW('Saisie des données'!R$2:R$200)-ROW('Saisie des données'!$I$2)+1
         ),
         ROW(J1)
      )
   ),
   NA()
)</f>
        <v>#N/A</v>
      </c>
      <c r="L12" s="55" t="e" cm="1">
        <f t="array" ref="L12">IFERROR(
   INDEX(
      'Saisie des données'!S$2:S$200,
      SMALL(
         IF(
            ('Saisie des données'!$AV$2:$AV$200=Dashboard!$C$4)*
            ('Saisie des données'!$AU$2:$AU$200=FALSE)*
            ('Saisie des données'!S$2:S$200&lt;&gt;0),
            ROW('Saisie des données'!S$2:S$200)-ROW('Saisie des données'!$I$2)+1
         ),
         ROW(K1)
      )
   ),
   NA()
)</f>
        <v>#N/A</v>
      </c>
      <c r="N12" s="55" cm="1">
        <f t="array" ref="N12">IFERROR(
   INDEX(
      'Saisie des données'!U$2:U$200,
      SMALL(
         IF(
            ('Saisie des données'!$AV$2:$AV$200=Dashboard!$C$4)*
            ('Saisie des données'!$AU$2:$AU$200=FALSE)*
            ('Saisie des données'!U$2:U$200&lt;&gt;0),
            ROW('Saisie des données'!U$2:U$200)-ROW('Saisie des données'!$I$2)+1
         ),
         ROW(M1)
      )
   ),
   NA()
)</f>
        <v>51.9</v>
      </c>
      <c r="O12" s="58" cm="1">
        <f t="array" ref="O12">IFERROR(
   INDEX(
      'Saisie des données'!V$2:V$200,
      SMALL(
         IF(
            ('Saisie des données'!$AV$2:$AV$200=Dashboard!$C$4)*
            ('Saisie des données'!$AU$2:$AU$200=FALSE)*
            ('Saisie des données'!V$2:V$200&lt;&gt;0),
            ROW('Saisie des données'!V$2:V$200)-ROW('Saisie des données'!$I$2)+1
         ),
         ROW(N1)
      )
   ),
   NA()
)</f>
        <v>206.5</v>
      </c>
      <c r="P12" s="55" cm="1">
        <f t="array" ref="P12">IFERROR(
   INDEX(
      'Saisie des données'!W$2:W$200,
      SMALL(
         IF(
            ('Saisie des données'!$AV$2:$AV$200=Dashboard!$C$4)*
            ('Saisie des données'!$AU$2:$AU$200=FALSE)*
            ('Saisie des données'!W$2:W$200&lt;&gt;0),
            ROW('Saisie des données'!W$2:W$200)-ROW('Saisie des données'!$I$2)+1
         ),
         ROW(O1)
      )
   ),
   NA()
)</f>
        <v>173</v>
      </c>
      <c r="Q12" s="55" cm="1">
        <f t="array" ref="Q12">IFERROR(
   INDEX(
      'Saisie des données'!X$2:X$200,
      SMALL(
         IF(
            ('Saisie des données'!$AV$2:$AV$200=Dashboard!$C$4)*
            ('Saisie des données'!$AU$2:$AU$200=FALSE)*
            ('Saisie des données'!X$2:X$200&lt;&gt;0),
            ROW('Saisie des données'!X$2:X$200)-ROW('Saisie des données'!$I$2)+1
         ),
         ROW(P1)
      )
   ),
   NA()
)</f>
        <v>188.5</v>
      </c>
      <c r="R12" s="55" t="e" cm="1">
        <f t="array" ref="R12">IFERROR(
   INDEX(
      'Saisie des données'!Y$2:Y$200,
      SMALL(
         IF(
            ('Saisie des données'!$AV$2:$AV$200=Dashboard!$C$4)*
            ('Saisie des données'!$AU$2:$AU$200=FALSE)*
            ('Saisie des données'!Y$2:Y$200&lt;&gt;0),
            ROW('Saisie des données'!Y$2:Y$200)-ROW('Saisie des données'!$I$2)+1
         ),
         ROW(Q1)
      )
   ),
   NA()
)</f>
        <v>#N/A</v>
      </c>
      <c r="S12" s="55" t="e" cm="1">
        <f t="array" ref="S12">IFERROR(
   INDEX(
      'Saisie des données'!Z$2:Z$200,
      SMALL(
         IF(
            ('Saisie des données'!$AV$2:$AV$200=Dashboard!$C$4)*
            ('Saisie des données'!$AU$2:$AU$200=FALSE)*
            ('Saisie des données'!Z$2:Z$200&lt;&gt;0),
            ROW('Saisie des données'!Z$2:Z$200)-ROW('Saisie des données'!$I$2)+1
         ),
         ROW(R1)
      )
   ),
   NA()
)</f>
        <v>#N/A</v>
      </c>
      <c r="T12" s="55" t="e" cm="1">
        <f t="array" ref="T12">IFERROR(
   INDEX(
      'Saisie des données'!AA$2:AA$200,
      SMALL(
         IF(
            ('Saisie des données'!$AV$2:$AV$200=Dashboard!$C$4)*
            ('Saisie des données'!$AU$2:$AU$200=FALSE)*
            ('Saisie des données'!AA$2:AA$200&lt;&gt;0),
            ROW('Saisie des données'!AA$2:AA$200)-ROW('Saisie des données'!$I$2)+1
         ),
         ROW(S1)
      )
   ),
   NA()
)</f>
        <v>#N/A</v>
      </c>
      <c r="U12" s="55" t="e" cm="1">
        <f t="array" ref="U12">IFERROR(
   INDEX(
      'Saisie des données'!AB$2:AB$200,
      SMALL(
         IF(
            ('Saisie des données'!$AV$2:$AV$200=Dashboard!$C$4)*
            ('Saisie des données'!$AU$2:$AU$200=FALSE)*
            ('Saisie des données'!AB$2:AB$200&lt;&gt;0),
            ROW('Saisie des données'!AB$2:AB$200)-ROW('Saisie des données'!$I$2)+1
         ),
         ROW(T1)
      )
   ),
   NA()
)</f>
        <v>#N/A</v>
      </c>
      <c r="V12" s="55" t="e" cm="1">
        <f t="array" ref="V12">IFERROR(
   INDEX(
      'Saisie des données'!AC$2:AC$200,
      SMALL(
         IF(
            ('Saisie des données'!$AV$2:$AV$200=Dashboard!$C$4)*
            ('Saisie des données'!$AU$2:$AU$200=FALSE)*
            ('Saisie des données'!AC$2:AC$200&lt;&gt;0),
            ROW('Saisie des données'!AC$2:AC$200)-ROW('Saisie des données'!$I$2)+1
         ),
         ROW(U1)
      )
   ),
   NA()
)</f>
        <v>#N/A</v>
      </c>
      <c r="W12" s="55" t="e" cm="1">
        <f t="array" ref="W12">IFERROR(
   INDEX(
      'Saisie des données'!AD$2:AD$200,
      SMALL(
         IF(
            ('Saisie des données'!$AV$2:$AV$200=Dashboard!$C$4)*
            ('Saisie des données'!$AU$2:$AU$200=FALSE)*
            ('Saisie des données'!AD$2:AD$200&lt;&gt;0),
            ROW('Saisie des données'!AD$2:AD$200)-ROW('Saisie des données'!$I$2)+1
         ),
         ROW(V1)
      )
   ),
   NA()
)</f>
        <v>#N/A</v>
      </c>
      <c r="X12" s="55" t="e" cm="1">
        <f t="array" ref="X12">IFERROR(
   INDEX(
      'Saisie des données'!AE$2:AE$200,
      SMALL(
         IF(
            ('Saisie des données'!$AV$2:$AV$200=Dashboard!$C$4)*
            ('Saisie des données'!$AU$2:$AU$200=FALSE)*
            ('Saisie des données'!AE$2:AE$200&lt;&gt;0),
            ROW('Saisie des données'!AE$2:AE$200)-ROW('Saisie des données'!$I$2)+1
         ),
         ROW(W1)
      )
   ),
   NA()
)</f>
        <v>#N/A</v>
      </c>
      <c r="Y12" s="55" t="e" cm="1">
        <f t="array" ref="Y12">IFERROR(
   INDEX(
      'Saisie des données'!AF$2:AF$200,
      SMALL(
         IF(
            ('Saisie des données'!$AV$2:$AV$200=Dashboard!$C$4)*
            ('Saisie des données'!$AU$2:$AU$200=FALSE)*
            ('Saisie des données'!AF$2:AF$200&lt;&gt;0),
            ROW('Saisie des données'!AF$2:AF$200)-ROW('Saisie des données'!$I$2)+1
         ),
         ROW(X1)
      )
   ),
   NA()
)</f>
        <v>#N/A</v>
      </c>
      <c r="Z12" s="55" t="e" cm="1">
        <f t="array" ref="Z12">IFERROR(
   INDEX(
      'Saisie des données'!AG$2:AG$200,
      SMALL(
         IF(
            ('Saisie des données'!$AV$2:$AV$200=Dashboard!$C$4)*
            ('Saisie des données'!$AU$2:$AU$200=FALSE)*
            ('Saisie des données'!AG$2:AG$200&lt;&gt;0),
            ROW('Saisie des données'!AG$2:AG$200)-ROW('Saisie des données'!$I$2)+1
         ),
         ROW(Y1)
      )
   ),
   NA()
)</f>
        <v>#N/A</v>
      </c>
      <c r="AA12" s="55" t="e" cm="1">
        <f t="array" ref="AA12">IFERROR(
   INDEX(
      'Saisie des données'!AH$2:AH$200,
      SMALL(
         IF(
            ('Saisie des données'!$AV$2:$AV$200=Dashboard!$C$4)*
            ('Saisie des données'!$AU$2:$AU$200=FALSE)*
            ('Saisie des données'!AH$2:AH$200&lt;&gt;0),
            ROW('Saisie des données'!AH$2:AH$200)-ROW('Saisie des données'!$I$2)+1
         ),
         ROW(Z1)
      )
   ),
   NA()
)</f>
        <v>#N/A</v>
      </c>
      <c r="AB12" s="55" t="e" cm="1">
        <f t="array" ref="AB12">IFERROR(
   INDEX(
      'Saisie des données'!AI$2:AI$200,
      SMALL(
         IF(
            ('Saisie des données'!$AV$2:$AV$200=Dashboard!$C$4)*
            ('Saisie des données'!$AU$2:$AU$200=FALSE)*
            ('Saisie des données'!AI$2:AI$200&lt;&gt;0),
            ROW('Saisie des données'!AI$2:AI$200)-ROW('Saisie des données'!$I$2)+1
         ),
         ROW(AA1)
      )
   ),
   NA()
)</f>
        <v>#N/A</v>
      </c>
      <c r="AC12" s="55" t="e" cm="1">
        <f t="array" ref="AC12">IFERROR(
   INDEX(
      'Saisie des données'!AJ$2:AJ$200,
      SMALL(
         IF(
            ('Saisie des données'!$AV$2:$AV$200=Dashboard!$C$4)*
            ('Saisie des données'!$AU$2:$AU$200=FALSE)*
            ('Saisie des données'!AJ$2:AJ$200&lt;&gt;0),
            ROW('Saisie des données'!AJ$2:AJ$200)-ROW('Saisie des données'!$I$2)+1
         ),
         ROW(AB1)
      )
   ),
   NA()
)</f>
        <v>#N/A</v>
      </c>
      <c r="AD12" s="55" t="e" cm="1">
        <f t="array" ref="AD12">IFERROR(
   INDEX(
      'Saisie des données'!AK$2:AK$200,
      SMALL(
         IF(
            ('Saisie des données'!$AV$2:$AV$200=Dashboard!$C$4)*
            ('Saisie des données'!$AU$2:$AU$200=FALSE)*
            ('Saisie des données'!AK$2:AK$200&lt;&gt;0),
            ROW('Saisie des données'!AK$2:AK$200)-ROW('Saisie des données'!$I$2)+1
         ),
         ROW(AC1)
      )
   ),
   NA()
)</f>
        <v>#N/A</v>
      </c>
      <c r="AE12" s="55" t="e" cm="1">
        <f t="array" ref="AE12">IFERROR(
   INDEX(
      'Saisie des données'!AL$2:AL$200,
      SMALL(
         IF(
            ('Saisie des données'!$AV$2:$AV$200=Dashboard!$C$4)*
            ('Saisie des données'!$AU$2:$AU$200=FALSE)*
            ('Saisie des données'!AL$2:AL$200&lt;&gt;0),
            ROW('Saisie des données'!AL$2:AL$200)-ROW('Saisie des données'!$I$2)+1
         ),
         ROW(AD1)
      )
   ),
   NA()
)</f>
        <v>#N/A</v>
      </c>
      <c r="AF12" s="55" t="e" cm="1">
        <f t="array" ref="AF12">IFERROR(
   INDEX(
      'Saisie des données'!AM$2:AM$200,
      SMALL(
         IF(
            ('Saisie des données'!$AV$2:$AV$200=Dashboard!$C$4)*
            ('Saisie des données'!$AU$2:$AU$200=FALSE)*
            ('Saisie des données'!AM$2:AM$200&lt;&gt;0),
            ROW('Saisie des données'!AM$2:AM$200)-ROW('Saisie des données'!$I$2)+1
         ),
         ROW(AE1)
      )
   ),
   NA()
)</f>
        <v>#N/A</v>
      </c>
    </row>
    <row r="13" spans="1:59" ht="15" thickBot="1" x14ac:dyDescent="0.35">
      <c r="A13" s="70" t="s">
        <v>52</v>
      </c>
      <c r="B13" s="58" t="e" cm="1">
        <f t="array" ref="B13">IFERROR(
   INDEX(
      'Saisie des données'!I$2:I$200,
      SMALL(
         IF(
            ('Saisie des données'!$AV$2:$AV$200=Dashboard!$C$4)*
            ('Saisie des données'!$AU$2:$AU$200=TRUE)*
            ('Saisie des données'!I$2:I$200&lt;&gt;0),
            ROW('Saisie des données'!I$2:I$200)-ROW('Saisie des données'!$I$2)+1
         ),
         ROW(A3)
      )
   ),
   NA()
)</f>
        <v>#N/A</v>
      </c>
      <c r="C13" s="55" cm="1">
        <f t="array" ref="C13">IFERROR(
   INDEX(
      'Saisie des données'!J$2:J$200,
      SMALL(
         IF(
            ('Saisie des données'!$AV$2:$AV$200=Dashboard!$C$4)*
            ('Saisie des données'!$AU$2:$AU$200=TRUE)*
            ('Saisie des données'!J$2:J$200&lt;&gt;0),
            ROW('Saisie des données'!J$2:J$200)-ROW('Saisie des données'!$I$2)+1
         ),
         ROW(B1)
      )
   ),
   NA()
)</f>
        <v>25.5</v>
      </c>
      <c r="D13" s="55" cm="1">
        <f t="array" ref="D13">IFERROR(
   INDEX(
      'Saisie des données'!K$2:K$200,
      SMALL(
         IF(
            ('Saisie des données'!$AV$2:$AV$200=Dashboard!$C$4)*
            ('Saisie des données'!$AU$2:$AU$200=TRUE)*
            ('Saisie des données'!K$2:K$200&lt;&gt;0),
            ROW('Saisie des données'!K$2:K$200)-ROW('Saisie des données'!$I$2)+1
         ),
         ROW(C1)
      )
   ),
   NA()
)</f>
        <v>30</v>
      </c>
      <c r="E13" s="55" cm="1">
        <f t="array" ref="E13">IFERROR(
   INDEX(
      'Saisie des données'!L$2:L$200,
      SMALL(
         IF(
            ('Saisie des données'!$AV$2:$AV$200=Dashboard!$C$4)*
            ('Saisie des données'!$AU$2:$AU$200=TRUE)*
            ('Saisie des données'!L$2:L$200&lt;&gt;0),
            ROW('Saisie des données'!L$2:L$200)-ROW('Saisie des données'!$I$2)+1
         ),
         ROW(D1)
      )
   ),
   NA()
)</f>
        <v>32.5</v>
      </c>
      <c r="F13" s="55" cm="1">
        <f t="array" ref="F13">IFERROR(
   INDEX(
      'Saisie des données'!M$2:M$200,
      SMALL(
         IF(
            ('Saisie des données'!$AV$2:$AV$200=Dashboard!$C$4)*
            ('Saisie des données'!$AU$2:$AU$200=TRUE)*
            ('Saisie des données'!M$2:M$200&lt;&gt;0),
            ROW('Saisie des données'!M$2:M$200)-ROW('Saisie des données'!$I$2)+1
         ),
         ROW(E1)
      )
   ),
   NA()
)</f>
        <v>33</v>
      </c>
      <c r="G13" s="55" cm="1">
        <f t="array" ref="G13">IFERROR(
   INDEX(
      'Saisie des données'!N$2:N$200,
      SMALL(
         IF(
            ('Saisie des données'!$AV$2:$AV$200=Dashboard!$C$4)*
            ('Saisie des données'!$AU$2:$AU$200=TRUE)*
            ('Saisie des données'!N$2:N$200&lt;&gt;0),
            ROW('Saisie des données'!N$2:N$200)-ROW('Saisie des données'!$I$2)+1
         ),
         ROW(F1)
      )
   ),
   NA()
)</f>
        <v>39.9</v>
      </c>
      <c r="H13" s="55" t="e" cm="1">
        <f t="array" ref="H13">IFERROR(
   INDEX(
      'Saisie des données'!O$2:O$200,
      SMALL(
         IF(
            ('Saisie des données'!$AV$2:$AV$200=Dashboard!$C$4)*
            ('Saisie des données'!$AU$2:$AU$200=TRUE)*
            ('Saisie des données'!O$2:O$200&lt;&gt;0),
            ROW('Saisie des données'!O$2:O$200)-ROW('Saisie des données'!$I$2)+1
         ),
         ROW(G1)
      )
   ),
   NA()
)</f>
        <v>#N/A</v>
      </c>
      <c r="I13" s="55" t="e" cm="1">
        <f t="array" ref="I13">IFERROR(
   INDEX(
      'Saisie des données'!P$2:P$200,
      SMALL(
         IF(
            ('Saisie des données'!$AV$2:$AV$200=Dashboard!$C$4)*
            ('Saisie des données'!$AU$2:$AU$200=TRUE)*
            ('Saisie des données'!P$2:P$200&lt;&gt;0),
            ROW('Saisie des données'!P$2:P$200)-ROW('Saisie des données'!$I$2)+1
         ),
         ROW(H1)
      )
   ),
   NA()
)</f>
        <v>#N/A</v>
      </c>
      <c r="J13" s="55" t="e" cm="1">
        <f t="array" ref="J13">IFERROR(
   INDEX(
      'Saisie des données'!Q$2:Q$200,
      SMALL(
         IF(
            ('Saisie des données'!$AV$2:$AV$200=Dashboard!$C$4)*
            ('Saisie des données'!$AU$2:$AU$200=TRUE)*
            ('Saisie des données'!Q$2:Q$200&lt;&gt;0),
            ROW('Saisie des données'!Q$2:Q$200)-ROW('Saisie des données'!$I$2)+1
         ),
         ROW(I1)
      )
   ),
   NA()
)</f>
        <v>#N/A</v>
      </c>
      <c r="K13" s="57" t="e" cm="1">
        <f t="array" ref="K13">IFERROR(
   INDEX(
      'Saisie des données'!R$2:R$200,
      SMALL(
         IF(
            ('Saisie des données'!$AV$2:$AV$200=Dashboard!$C$4)*
            ('Saisie des données'!$AU$2:$AU$200=TRUE)*
            ('Saisie des données'!R$2:R$200&lt;&gt;0),
            ROW('Saisie des données'!R$2:R$200)-ROW('Saisie des données'!$I$2)+1
         ),
         ROW(J1)
      )
   ),
   NA()
)</f>
        <v>#N/A</v>
      </c>
      <c r="L13" s="55" t="e" cm="1">
        <f t="array" ref="L13">IFERROR(
   INDEX(
      'Saisie des données'!S$2:S$200,
      SMALL(
         IF(
            ('Saisie des données'!$AV$2:$AV$200=Dashboard!$C$4)*
            ('Saisie des données'!$AU$2:$AU$200=TRUE)*
            ('Saisie des données'!S$2:S$200&lt;&gt;0),
            ROW('Saisie des données'!S$2:S$200)-ROW('Saisie des données'!$I$2)+1
         ),
         ROW(K1)
      )
   ),
   NA()
)</f>
        <v>#N/A</v>
      </c>
      <c r="N13" s="55" cm="1">
        <f t="array" ref="N13">IFERROR(
   INDEX(
      'Saisie des données'!U$2:U$200,
      SMALL(
         IF(
            ('Saisie des données'!$AV$2:$AV$200=Dashboard!$C$4)*
            ('Saisie des données'!$AU$2:$AU$200=TRUE)*
            ('Saisie des données'!U$2:U$200&lt;&gt;0),
            ROW('Saisie des données'!U$2:U$200)-ROW('Saisie des données'!$I$2)+1
         ),
         ROW(M1)
      )
   ),
   NA()
)</f>
        <v>37</v>
      </c>
      <c r="O13" s="58" cm="1">
        <f t="array" ref="O13">IFERROR(
   INDEX(
      'Saisie des données'!V$2:V$200,
      SMALL(
         IF(
            ('Saisie des données'!$AV$2:$AV$200=Dashboard!$C$4)*
            ('Saisie des données'!$AU$2:$AU$200=TRUE)*
            ('Saisie des données'!V$2:V$200&lt;&gt;0),
            ROW('Saisie des données'!V$2:V$200)-ROW('Saisie des données'!$I$2)+1
         ),
         ROW(N1)
      )
   ),
   NA()
)</f>
        <v>37.1</v>
      </c>
      <c r="P13" s="55" cm="1">
        <f t="array" ref="P13">IFERROR(
   INDEX(
      'Saisie des données'!W$2:W$200,
      SMALL(
         IF(
            ('Saisie des données'!$AV$2:$AV$200=Dashboard!$C$4)*
            ('Saisie des données'!$AU$2:$AU$200=TRUE)*
            ('Saisie des données'!W$2:W$200&lt;&gt;0),
            ROW('Saisie des données'!W$2:W$200)-ROW('Saisie des données'!$I$2)+1
         ),
         ROW(O1)
      )
   ),
   NA()
)</f>
        <v>41.4</v>
      </c>
      <c r="Q13" s="55" cm="1">
        <f t="array" ref="Q13">IFERROR(
   INDEX(
      'Saisie des données'!X$2:X$200,
      SMALL(
         IF(
            ('Saisie des données'!$AV$2:$AV$200=Dashboard!$C$4)*
            ('Saisie des données'!$AU$2:$AU$200=TRUE)*
            ('Saisie des données'!X$2:X$200&lt;&gt;0),
            ROW('Saisie des données'!X$2:X$200)-ROW('Saisie des données'!$I$2)+1
         ),
         ROW(P1)
      )
   ),
   NA()
)</f>
        <v>45</v>
      </c>
      <c r="R13" s="55" t="e" cm="1">
        <f t="array" ref="R13">IFERROR(
   INDEX(
      'Saisie des données'!Y$2:Y$200,
      SMALL(
         IF(
            ('Saisie des données'!$AV$2:$AV$200=Dashboard!$C$4)*
            ('Saisie des données'!$AU$2:$AU$200=TRUE)*
            ('Saisie des données'!Y$2:Y$200&lt;&gt;0),
            ROW('Saisie des données'!Y$2:Y$200)-ROW('Saisie des données'!$I$2)+1
         ),
         ROW(Q1)
      )
   ),
   NA()
)</f>
        <v>#N/A</v>
      </c>
      <c r="S13" s="55" t="e" cm="1">
        <f t="array" ref="S13">IFERROR(
   INDEX(
      'Saisie des données'!Z$2:Z$200,
      SMALL(
         IF(
            ('Saisie des données'!$AV$2:$AV$200=Dashboard!$C$4)*
            ('Saisie des données'!$AU$2:$AU$200=TRUE)*
            ('Saisie des données'!Z$2:Z$200&lt;&gt;0),
            ROW('Saisie des données'!Z$2:Z$200)-ROW('Saisie des données'!$I$2)+1
         ),
         ROW(R1)
      )
   ),
   NA()
)</f>
        <v>#N/A</v>
      </c>
      <c r="T13" s="55" t="e" cm="1">
        <f t="array" ref="T13">IFERROR(
   INDEX(
      'Saisie des données'!AA$2:AA$200,
      SMALL(
         IF(
            ('Saisie des données'!$AV$2:$AV$200=Dashboard!$C$4)*
            ('Saisie des données'!$AU$2:$AU$200=TRUE)*
            ('Saisie des données'!AA$2:AA$200&lt;&gt;0),
            ROW('Saisie des données'!AA$2:AA$200)-ROW('Saisie des données'!$I$2)+1
         ),
         ROW(S1)
      )
   ),
   NA()
)</f>
        <v>#N/A</v>
      </c>
      <c r="U13" s="55" t="e" cm="1">
        <f t="array" ref="U13">IFERROR(
   INDEX(
      'Saisie des données'!AB$2:AB$200,
      SMALL(
         IF(
            ('Saisie des données'!$AV$2:$AV$200=Dashboard!$C$4)*
            ('Saisie des données'!$AU$2:$AU$200=TRUE)*
            ('Saisie des données'!AB$2:AB$200&lt;&gt;0),
            ROW('Saisie des données'!AB$2:AB$200)-ROW('Saisie des données'!$I$2)+1
         ),
         ROW(T1)
      )
   ),
   NA()
)</f>
        <v>#N/A</v>
      </c>
      <c r="V13" s="55" t="e" cm="1">
        <f t="array" ref="V13">IFERROR(
   INDEX(
      'Saisie des données'!AC$2:AC$200,
      SMALL(
         IF(
            ('Saisie des données'!$AV$2:$AV$200=Dashboard!$C$4)*
            ('Saisie des données'!$AU$2:$AU$200=TRUE)*
            ('Saisie des données'!AC$2:AC$200&lt;&gt;0),
            ROW('Saisie des données'!AC$2:AC$200)-ROW('Saisie des données'!$I$2)+1
         ),
         ROW(U1)
      )
   ),
   NA()
)</f>
        <v>#N/A</v>
      </c>
      <c r="W13" s="55" t="e" cm="1">
        <f t="array" ref="W13">IFERROR(
   INDEX(
      'Saisie des données'!AD$2:AD$200,
      SMALL(
         IF(
            ('Saisie des données'!$AV$2:$AV$200=Dashboard!$C$4)*
            ('Saisie des données'!$AU$2:$AU$200=TRUE)*
            ('Saisie des données'!AD$2:AD$200&lt;&gt;0),
            ROW('Saisie des données'!AD$2:AD$200)-ROW('Saisie des données'!$I$2)+1
         ),
         ROW(V1)
      )
   ),
   NA()
)</f>
        <v>#N/A</v>
      </c>
      <c r="X13" s="55" t="e" cm="1">
        <f t="array" ref="X13">IFERROR(
   INDEX(
      'Saisie des données'!AE$2:AE$200,
      SMALL(
         IF(
            ('Saisie des données'!$AV$2:$AV$200=Dashboard!$C$4)*
            ('Saisie des données'!$AU$2:$AU$200=TRUE)*
            ('Saisie des données'!AE$2:AE$200&lt;&gt;0),
            ROW('Saisie des données'!AE$2:AE$200)-ROW('Saisie des données'!$I$2)+1
         ),
         ROW(W1)
      )
   ),
   NA()
)</f>
        <v>#N/A</v>
      </c>
      <c r="Y13" s="55" t="e" cm="1">
        <f t="array" ref="Y13">IFERROR(
   INDEX(
      'Saisie des données'!AF$2:AF$200,
      SMALL(
         IF(
            ('Saisie des données'!$AV$2:$AV$200=Dashboard!$C$4)*
            ('Saisie des données'!$AU$2:$AU$200=TRUE)*
            ('Saisie des données'!AF$2:AF$200&lt;&gt;0),
            ROW('Saisie des données'!AF$2:AF$200)-ROW('Saisie des données'!$I$2)+1
         ),
         ROW(X1)
      )
   ),
   NA()
)</f>
        <v>#N/A</v>
      </c>
      <c r="Z13" s="55" t="e" cm="1">
        <f t="array" ref="Z13">IFERROR(
   INDEX(
      'Saisie des données'!AG$2:AG$200,
      SMALL(
         IF(
            ('Saisie des données'!$AV$2:$AV$200=Dashboard!$C$4)*
            ('Saisie des données'!$AU$2:$AU$200=TRUE)*
            ('Saisie des données'!AG$2:AG$200&lt;&gt;0),
            ROW('Saisie des données'!AG$2:AG$200)-ROW('Saisie des données'!$I$2)+1
         ),
         ROW(Y1)
      )
   ),
   NA()
)</f>
        <v>#N/A</v>
      </c>
      <c r="AA13" s="55" t="e" cm="1">
        <f t="array" ref="AA13">IFERROR(
   INDEX(
      'Saisie des données'!AH$2:AH$200,
      SMALL(
         IF(
            ('Saisie des données'!$AV$2:$AV$200=Dashboard!$C$4)*
            ('Saisie des données'!$AU$2:$AU$200=TRUE)*
            ('Saisie des données'!AH$2:AH$200&lt;&gt;0),
            ROW('Saisie des données'!AH$2:AH$200)-ROW('Saisie des données'!$I$2)+1
         ),
         ROW(Z1)
      )
   ),
   NA()
)</f>
        <v>#N/A</v>
      </c>
      <c r="AB13" s="55" t="e" cm="1">
        <f t="array" ref="AB13">IFERROR(
   INDEX(
      'Saisie des données'!AI$2:AI$200,
      SMALL(
         IF(
            ('Saisie des données'!$AV$2:$AV$200=Dashboard!$C$4)*
            ('Saisie des données'!$AU$2:$AU$200=TRUE)*
            ('Saisie des données'!AI$2:AI$200&lt;&gt;0),
            ROW('Saisie des données'!AI$2:AI$200)-ROW('Saisie des données'!$I$2)+1
         ),
         ROW(AA1)
      )
   ),
   NA()
)</f>
        <v>#N/A</v>
      </c>
      <c r="AC13" s="55" t="e" cm="1">
        <f t="array" ref="AC13">IFERROR(
   INDEX(
      'Saisie des données'!AJ$2:AJ$200,
      SMALL(
         IF(
            ('Saisie des données'!$AV$2:$AV$200=Dashboard!$C$4)*
            ('Saisie des données'!$AU$2:$AU$200=TRUE)*
            ('Saisie des données'!AJ$2:AJ$200&lt;&gt;0),
            ROW('Saisie des données'!AJ$2:AJ$200)-ROW('Saisie des données'!$I$2)+1
         ),
         ROW(AB1)
      )
   ),
   NA()
)</f>
        <v>#N/A</v>
      </c>
      <c r="AD13" s="55" t="e" cm="1">
        <f t="array" ref="AD13">IFERROR(
   INDEX(
      'Saisie des données'!AK$2:AK$200,
      SMALL(
         IF(
            ('Saisie des données'!$AV$2:$AV$200=Dashboard!$C$4)*
            ('Saisie des données'!$AU$2:$AU$200=TRUE)*
            ('Saisie des données'!AK$2:AK$200&lt;&gt;0),
            ROW('Saisie des données'!AK$2:AK$200)-ROW('Saisie des données'!$I$2)+1
         ),
         ROW(AC1)
      )
   ),
   NA()
)</f>
        <v>#N/A</v>
      </c>
      <c r="AE13" s="55" t="e" cm="1">
        <f t="array" ref="AE13">IFERROR(
   INDEX(
      'Saisie des données'!AL$2:AL$200,
      SMALL(
         IF(
            ('Saisie des données'!$AV$2:$AV$200=Dashboard!$C$4)*
            ('Saisie des données'!$AU$2:$AU$200=TRUE)*
            ('Saisie des données'!AL$2:AL$200&lt;&gt;0),
            ROW('Saisie des données'!AL$2:AL$200)-ROW('Saisie des données'!$I$2)+1
         ),
         ROW(AD1)
      )
   ),
   NA()
)</f>
        <v>#N/A</v>
      </c>
      <c r="AF13" s="55" t="e" cm="1">
        <f t="array" ref="AF13">IFERROR(
   INDEX(
      'Saisie des données'!AM$2:AM$200,
      SMALL(
         IF(
            ('Saisie des données'!$AV$2:$AV$200=Dashboard!$C$4)*
            ('Saisie des données'!$AU$2:$AU$200=TRUE)*
            ('Saisie des données'!AM$2:AM$200&lt;&gt;0),
            ROW('Saisie des données'!AM$2:AM$200)-ROW('Saisie des données'!$I$2)+1
         ),
         ROW(AE1)
      )
   ),
   NA()
)</f>
        <v>#N/A</v>
      </c>
      <c r="AK13" s="1" t="str" cm="1">
        <f t="array" ref="AK13">IFERROR(
   INDEX(
      'Saisie des données'!AR$2:AR$200,
      SMALL(
         IF(
            ('Saisie des données'!$AV$2:$AV$200=Dashboard!$C$4)*
            ('Saisie des données'!$AU$2:$AU$200=TRUE)*
            ('Saisie des données'!AR$2:AR$200&lt;&gt;0),
            ROW('Saisie des données'!AR$2:AR$200)-ROW('Saisie des données'!$I$2)+1
         ),
         ROW(AJ1)
      )
   ),
"")</f>
        <v/>
      </c>
      <c r="AL13" s="1" t="str" cm="1">
        <f t="array" ref="AL13">IFERROR(
   INDEX(
      'Saisie des données'!AS$2:AS$200,
      SMALL(
         IF(
            ('Saisie des données'!$AV$2:$AV$200=Dashboard!$C$4)*
            ('Saisie des données'!$AU$2:$AU$200=TRUE)*
            ('Saisie des données'!AS$2:AS$200&lt;&gt;0),
            ROW('Saisie des données'!AS$2:AS$200)-ROW('Saisie des données'!$I$2)+1
         ),
         ROW(AK1)
      )
   ),
"")</f>
        <v/>
      </c>
      <c r="AN13" s="1" t="str" cm="1">
        <f t="array" ref="AN13">IFERROR(
   INDEX(
      'Saisie des données'!#REF!,
      SMALL(
         IF(
            ('Saisie des données'!$AV$2:$AV$200=Dashboard!$C$4)*
            ('Saisie des données'!$AU$2:$AU$200=TRUE)*
            ('Saisie des données'!#REF!&lt;&gt;0),
            ROW('Saisie des données'!#REF!)-ROW('Saisie des données'!$I$2)+1
         ),
         ROW(AM1)
      )
   ),
"")</f>
        <v/>
      </c>
    </row>
    <row r="14" spans="1:59" x14ac:dyDescent="0.3">
      <c r="F14" s="1" t="str" cm="1">
        <f t="array" ref="F14">IFERROR(
    AVERAGE(
        IF(
            ('Saisie des données'!$B$2:$B$200=Dashboard!$B$8) *
            ('Saisie des données'!$C$2:$C$200=Dashboard!$B$10) *
            (MOD(ROW('Saisie des données'!$I$2:$I$200),2)=1),
            'Saisie des données'!$I$2:$I$200
        )
    ),
    ""
)</f>
        <v/>
      </c>
      <c r="AD14" s="1" t="str" cm="1">
        <f t="array" ref="AD14">IFERROR(
    AVERAGE(
        IF(
            ('Saisie des données'!$B$2:$B$200=Dashboard!$B$8) *
            ('Saisie des données'!$C$2:$C$200=Dashboard!$B$10) *
            (MOD(ROW('Saisie des données'!$I$2:$I$200),2)=1),
            'Saisie des données'!$I$2:$I$200
        )
    ),
    ""
)</f>
        <v/>
      </c>
    </row>
    <row r="15" spans="1:59" x14ac:dyDescent="0.3">
      <c r="F15" s="1" t="str" cm="1">
        <f t="array" ref="F15">IFERROR(
    AVERAGE(
        IF(
            ('Saisie des données'!$B$2:$B$200=Dashboard!$B$8) *
            ('Saisie des données'!$C$2:$C$200=Dashboard!$B$10) *
            (MOD(ROW('Saisie des données'!$I$2:$I$200),2)=1),
            'Saisie des données'!$I$2:$I$200
        )
    ),
    ""
)</f>
        <v/>
      </c>
      <c r="AD15" s="1" t="str" cm="1">
        <f t="array" ref="AD15">IFERROR(
    AVERAGE(
        IF(
            ('Saisie des données'!$B$2:$B$200=Dashboard!$B$8) *
            ('Saisie des données'!$C$2:$C$200=Dashboard!$B$10) *
            (MOD(ROW('Saisie des données'!$I$2:$I$200),2)=1),
            'Saisie des données'!$I$2:$I$200
        )
    ),
    ""
)</f>
        <v/>
      </c>
    </row>
    <row r="16" spans="1:59" x14ac:dyDescent="0.3">
      <c r="F16" s="1" t="str" cm="1">
        <f t="array" ref="F16">IFERROR(
    AVERAGE(
        IF(
            ('Saisie des données'!$B$2:$B$200=Dashboard!$B$8) *
            ('Saisie des données'!$C$2:$C$200=Dashboard!$B$10) *
            (MOD(ROW('Saisie des données'!$I$2:$I$200),2)=1),
            'Saisie des données'!$I$2:$I$200
        )
    ),
    ""
)</f>
        <v/>
      </c>
      <c r="AD16" s="1" t="str" cm="1">
        <f t="array" ref="AD16">IFERROR(
    AVERAGE(
        IF(
            ('Saisie des données'!$B$2:$B$200=Dashboard!$B$8) *
            ('Saisie des données'!$C$2:$C$200=Dashboard!$B$10) *
            (MOD(ROW('Saisie des données'!$I$2:$I$200),2)=1),
            'Saisie des données'!$I$2:$I$200
        )
    ),
    ""
)</f>
        <v/>
      </c>
    </row>
    <row r="17" spans="1:30" x14ac:dyDescent="0.3">
      <c r="F17" s="1" t="str" cm="1">
        <f t="array" ref="F17">IFERROR(
    AVERAGE(
        IF(
            ('Saisie des données'!$B$2:$B$200=Dashboard!$B$8) *
            ('Saisie des données'!$C$2:$C$200=Dashboard!$B$10) *
            (MOD(ROW('Saisie des données'!$I$2:$I$200),2)=1),
            'Saisie des données'!$I$2:$I$200
        )
    ),
    ""
)</f>
        <v/>
      </c>
      <c r="AD17" s="1" t="str" cm="1">
        <f t="array" ref="AD17">IFERROR(
    AVERAGE(
        IF(
            ('Saisie des données'!$B$2:$B$200=Dashboard!$B$8) *
            ('Saisie des données'!$C$2:$C$200=Dashboard!$B$10) *
            (MOD(ROW('Saisie des données'!$I$2:$I$200),2)=1),
            'Saisie des données'!$I$2:$I$200
        )
    ),
    ""
)</f>
        <v/>
      </c>
    </row>
    <row r="18" spans="1:30" x14ac:dyDescent="0.3">
      <c r="F18" s="1" t="str" cm="1">
        <f t="array" ref="F18">IFERROR(
    AVERAGE(
        IF(
            ('Saisie des données'!$B$2:$B$200=Dashboard!$B$8) *
            ('Saisie des données'!$C$2:$C$200=Dashboard!$B$10) *
            (MOD(ROW('Saisie des données'!$I$2:$I$200),2)=1),
            'Saisie des données'!$I$2:$I$200
        )
    ),
    ""
)</f>
        <v/>
      </c>
      <c r="AD18" s="1" t="str" cm="1">
        <f t="array" ref="AD18">IFERROR(
    AVERAGE(
        IF(
            ('Saisie des données'!$B$2:$B$200=Dashboard!$B$8) *
            ('Saisie des données'!$C$2:$C$200=Dashboard!$B$10) *
            (MOD(ROW('Saisie des données'!$I$2:$I$200),2)=1),
            'Saisie des données'!$I$2:$I$200
        )
    ),
    ""
)</f>
        <v/>
      </c>
    </row>
    <row r="19" spans="1:30" x14ac:dyDescent="0.3">
      <c r="F19" s="1" t="str" cm="1">
        <f t="array" ref="F19">IFERROR(
    AVERAGE(
        IF(
            ('Saisie des données'!$B$2:$B$200=Dashboard!$B$8) *
            ('Saisie des données'!$C$2:$C$200=Dashboard!$B$10) *
            (MOD(ROW('Saisie des données'!$I$2:$I$200),2)=1),
            'Saisie des données'!$I$2:$I$200
        )
    ),
    ""
)</f>
        <v/>
      </c>
      <c r="AD19" s="1" t="str" cm="1">
        <f t="array" ref="AD19">IFERROR(
    AVERAGE(
        IF(
            ('Saisie des données'!$B$2:$B$200=Dashboard!$B$8) *
            ('Saisie des données'!$C$2:$C$200=Dashboard!$B$10) *
            (MOD(ROW('Saisie des données'!$I$2:$I$200),2)=1),
            'Saisie des données'!$I$2:$I$200
        )
    ),
    ""
)</f>
        <v/>
      </c>
    </row>
    <row r="20" spans="1:30" x14ac:dyDescent="0.3">
      <c r="F20" s="1" t="str" cm="1">
        <f t="array" ref="F20">IFERROR(
    AVERAGE(
        IF(
            ('Saisie des données'!$B$2:$B$200=Dashboard!$B$8) *
            ('Saisie des données'!$C$2:$C$200=Dashboard!$B$10) *
            (MOD(ROW('Saisie des données'!$I$2:$I$200),2)=1),
            'Saisie des données'!$I$2:$I$200
        )
    ),
    ""
)</f>
        <v/>
      </c>
      <c r="AD20" s="1" t="str" cm="1">
        <f t="array" ref="AD20">IFERROR(
    AVERAGE(
        IF(
            ('Saisie des données'!$B$2:$B$200=Dashboard!$B$8) *
            ('Saisie des données'!$C$2:$C$200=Dashboard!$B$10) *
            (MOD(ROW('Saisie des données'!$I$2:$I$200),2)=1),
            'Saisie des données'!$I$2:$I$200
        )
    ),
    ""
)</f>
        <v/>
      </c>
    </row>
    <row r="21" spans="1:30" x14ac:dyDescent="0.3">
      <c r="F21" s="1" t="str" cm="1">
        <f t="array" ref="F21">IFERROR(
    AVERAGE(
        IF(
            ('Saisie des données'!$B$2:$B$200=Dashboard!$B$8) *
            ('Saisie des données'!$C$2:$C$200=Dashboard!$B$10) *
            (MOD(ROW('Saisie des données'!$I$2:$I$200),2)=1),
            'Saisie des données'!$I$2:$I$200
        )
    ),
    ""
)</f>
        <v/>
      </c>
      <c r="AD21" s="1" t="str" cm="1">
        <f t="array" ref="AD21">IFERROR(
    AVERAGE(
        IF(
            ('Saisie des données'!$B$2:$B$200=Dashboard!$B$8) *
            ('Saisie des données'!$C$2:$C$200=Dashboard!$B$10) *
            (MOD(ROW('Saisie des données'!$I$2:$I$200),2)=1),
            'Saisie des données'!$I$2:$I$200
        )
    ),
    ""
)</f>
        <v/>
      </c>
    </row>
    <row r="22" spans="1:30" x14ac:dyDescent="0.3">
      <c r="F22" s="1" t="str" cm="1">
        <f t="array" ref="F22">IFERROR(
    AVERAGE(
        IF(
            ('Saisie des données'!$B$2:$B$200=Dashboard!$B$8) *
            ('Saisie des données'!$C$2:$C$200=Dashboard!$B$10) *
            (MOD(ROW('Saisie des données'!$I$2:$I$200),2)=1),
            'Saisie des données'!$I$2:$I$200
        )
    ),
    ""
)</f>
        <v/>
      </c>
      <c r="AD22" s="1" t="str" cm="1">
        <f t="array" ref="AD22">IFERROR(
    AVERAGE(
        IF(
            ('Saisie des données'!$B$2:$B$200=Dashboard!$B$8) *
            ('Saisie des données'!$C$2:$C$200=Dashboard!$B$10) *
            (MOD(ROW('Saisie des données'!$I$2:$I$200),2)=1),
            'Saisie des données'!$I$2:$I$200
        )
    ),
    ""
)</f>
        <v/>
      </c>
    </row>
    <row r="23" spans="1:30" x14ac:dyDescent="0.3">
      <c r="F23" s="1" t="str" cm="1">
        <f t="array" ref="F23">IFERROR(
    AVERAGE(
        IF(
            ('Saisie des données'!$B$2:$B$200=Dashboard!$B$8) *
            ('Saisie des données'!$C$2:$C$200=Dashboard!$B$10) *
            (MOD(ROW('Saisie des données'!$I$2:$I$200),2)=1),
            'Saisie des données'!$I$2:$I$200
        )
    ),
    ""
)</f>
        <v/>
      </c>
      <c r="AD23" s="1" t="str" cm="1">
        <f t="array" ref="AD23">IFERROR(
    AVERAGE(
        IF(
            ('Saisie des données'!$B$2:$B$200=Dashboard!$B$8) *
            ('Saisie des données'!$C$2:$C$200=Dashboard!$B$10) *
            (MOD(ROW('Saisie des données'!$I$2:$I$200),2)=1),
            'Saisie des données'!$I$2:$I$200
        )
    ),
    ""
)</f>
        <v/>
      </c>
    </row>
    <row r="24" spans="1:30" x14ac:dyDescent="0.3">
      <c r="A24" s="1">
        <f>ROW('Saisie des données'!I2)</f>
        <v>2</v>
      </c>
      <c r="B24" s="1" t="b">
        <f>'Saisie des données'!B2=Dashboard!$B$8</f>
        <v>0</v>
      </c>
      <c r="C24" s="1" t="b">
        <f>'Saisie des données'!C2=Dashboard!$B$10</f>
        <v>0</v>
      </c>
      <c r="D24" s="1" t="b">
        <f>MOD(ROW('Saisie des données'!I2),2)=1</f>
        <v>0</v>
      </c>
      <c r="E24" s="1" t="b">
        <f>AND(B25,C25,D25)</f>
        <v>0</v>
      </c>
      <c r="F24" s="1" t="str" cm="1">
        <f t="array" ref="F24">IFERROR(
    AVERAGE(
        IF(
            ('Saisie des données'!$B$2:$B$200=Dashboard!$B$8) *
            ('Saisie des données'!$C$2:$C$200=Dashboard!$B$10) *
            (MOD(ROW('Saisie des données'!$I$2:$I$200),2)=1),
            'Saisie des données'!$I$2:$I$200
        )
    ),
    ""
)</f>
        <v/>
      </c>
      <c r="AD24" s="1" t="str" cm="1">
        <f t="array" ref="AD24">IFERROR(
    AVERAGE(
        IF(
            ('Saisie des données'!$B$2:$B$200=Dashboard!$B$8) *
            ('Saisie des données'!$C$2:$C$200=Dashboard!$B$10) *
            (MOD(ROW('Saisie des données'!$I$2:$I$200),2)=1),
            'Saisie des données'!$I$2:$I$200
        )
    ),
    ""
)</f>
        <v/>
      </c>
    </row>
    <row r="25" spans="1:30" x14ac:dyDescent="0.3">
      <c r="A25" s="1">
        <f>ROW('Saisie des données'!I3)</f>
        <v>3</v>
      </c>
      <c r="B25" s="1" t="b">
        <f>'Saisie des données'!B3=Dashboard!$B$8</f>
        <v>0</v>
      </c>
      <c r="C25" s="1" t="b">
        <f>'Saisie des données'!C3=Dashboard!$B$10</f>
        <v>0</v>
      </c>
      <c r="D25" s="1" t="b">
        <f>MOD(ROW('Saisie des données'!I3),2)=1</f>
        <v>1</v>
      </c>
      <c r="E25" s="1" t="b">
        <f t="shared" ref="E25:E88" si="0">AND(B26,C26,D26)</f>
        <v>0</v>
      </c>
      <c r="F25" s="1" t="str" cm="1">
        <f t="array" ref="F25">IFERROR(
    AVERAGE(
        IF(
            ('Saisie des données'!$B$2:$B$200=Dashboard!$B$8) *
            ('Saisie des données'!$C$2:$C$200=Dashboard!$B$10) *
            (MOD(ROW('Saisie des données'!$I$2:$I$200),2)=1),
            'Saisie des données'!$I$2:$I$200
        )
    ),
    ""
)</f>
        <v/>
      </c>
      <c r="AD25" s="1" t="str" cm="1">
        <f t="array" ref="AD25">IFERROR(
    AVERAGE(
        IF(
            ('Saisie des données'!$B$2:$B$200=Dashboard!$B$8) *
            ('Saisie des données'!$C$2:$C$200=Dashboard!$B$10) *
            (MOD(ROW('Saisie des données'!$I$2:$I$200),2)=1),
            'Saisie des données'!$I$2:$I$200
        )
    ),
    ""
)</f>
        <v/>
      </c>
    </row>
    <row r="26" spans="1:30" x14ac:dyDescent="0.3">
      <c r="A26" s="1">
        <f>ROW('Saisie des données'!I4)</f>
        <v>4</v>
      </c>
      <c r="B26" s="1" t="b">
        <f>'Saisie des données'!B4=Dashboard!$B$8</f>
        <v>0</v>
      </c>
      <c r="C26" s="1" t="b">
        <f>'Saisie des données'!C4=Dashboard!$B$10</f>
        <v>0</v>
      </c>
      <c r="D26" s="1" t="b">
        <f>MOD(ROW('Saisie des données'!I4),2)=1</f>
        <v>0</v>
      </c>
      <c r="E26" s="1" t="b">
        <f t="shared" si="0"/>
        <v>0</v>
      </c>
      <c r="F26" s="1" t="str" cm="1">
        <f t="array" ref="F26">IFERROR(
    AVERAGE(
        IF(
            ('Saisie des données'!$B$2:$B$200=Dashboard!$B$8) *
            ('Saisie des données'!$C$2:$C$200=Dashboard!$B$10) *
            (MOD(ROW('Saisie des données'!$I$2:$I$200),2)=1),
            'Saisie des données'!$I$2:$I$200
        )
    ),
    ""
)</f>
        <v/>
      </c>
      <c r="AD26" s="1" t="str" cm="1">
        <f t="array" ref="AD26">IFERROR(
    AVERAGE(
        IF(
            ('Saisie des données'!$B$2:$B$200=Dashboard!$B$8) *
            ('Saisie des données'!$C$2:$C$200=Dashboard!$B$10) *
            (MOD(ROW('Saisie des données'!$I$2:$I$200),2)=1),
            'Saisie des données'!$I$2:$I$200
        )
    ),
    ""
)</f>
        <v/>
      </c>
    </row>
    <row r="27" spans="1:30" x14ac:dyDescent="0.3">
      <c r="A27" s="1">
        <f>ROW('Saisie des données'!I5)</f>
        <v>5</v>
      </c>
      <c r="B27" s="1" t="b">
        <f>'Saisie des données'!B5=Dashboard!$B$8</f>
        <v>0</v>
      </c>
      <c r="C27" s="1" t="b">
        <f>'Saisie des données'!C5=Dashboard!$B$10</f>
        <v>0</v>
      </c>
      <c r="D27" s="1" t="b">
        <f>MOD(ROW('Saisie des données'!I5),2)=1</f>
        <v>1</v>
      </c>
      <c r="E27" s="1" t="b">
        <f t="shared" si="0"/>
        <v>0</v>
      </c>
      <c r="F27" s="1" t="str" cm="1">
        <f t="array" ref="F27">IFERROR(
    AVERAGE(
        IF(
            ('Saisie des données'!$B$2:$B$200=Dashboard!$B$8) *
            ('Saisie des données'!$C$2:$C$200=Dashboard!$B$10) *
            (MOD(ROW('Saisie des données'!$I$2:$I$200),2)=1),
            'Saisie des données'!$I$2:$I$200
        )
    ),
    ""
)</f>
        <v/>
      </c>
      <c r="AD27" s="1" t="str" cm="1">
        <f t="array" ref="AD27">IFERROR(
    AVERAGE(
        IF(
            ('Saisie des données'!$B$2:$B$200=Dashboard!$B$8) *
            ('Saisie des données'!$C$2:$C$200=Dashboard!$B$10) *
            (MOD(ROW('Saisie des données'!$I$2:$I$200),2)=1),
            'Saisie des données'!$I$2:$I$200
        )
    ),
    ""
)</f>
        <v/>
      </c>
    </row>
    <row r="28" spans="1:30" x14ac:dyDescent="0.3">
      <c r="A28" s="1">
        <f>ROW('Saisie des données'!I6)</f>
        <v>6</v>
      </c>
      <c r="B28" s="1" t="b">
        <f>'Saisie des données'!B6=Dashboard!$B$8</f>
        <v>0</v>
      </c>
      <c r="C28" s="1" t="b">
        <f>'Saisie des données'!C6=Dashboard!$B$10</f>
        <v>0</v>
      </c>
      <c r="D28" s="1" t="b">
        <f>MOD(ROW('Saisie des données'!I6),2)=1</f>
        <v>0</v>
      </c>
      <c r="E28" s="1" t="b">
        <f t="shared" si="0"/>
        <v>0</v>
      </c>
      <c r="F28" s="1" t="str" cm="1">
        <f t="array" ref="F28">IFERROR(
    AVERAGE(
        IF(
            ('Saisie des données'!$B$2:$B$200=Dashboard!$B$8) *
            ('Saisie des données'!$C$2:$C$200=Dashboard!$B$10) *
            (MOD(ROW('Saisie des données'!$I$2:$I$200),2)=1),
            'Saisie des données'!$I$2:$I$200
        )
    ),
    ""
)</f>
        <v/>
      </c>
      <c r="AD28" s="1" t="str" cm="1">
        <f t="array" ref="AD28">IFERROR(
    AVERAGE(
        IF(
            ('Saisie des données'!$B$2:$B$200=Dashboard!$B$8) *
            ('Saisie des données'!$C$2:$C$200=Dashboard!$B$10) *
            (MOD(ROW('Saisie des données'!$I$2:$I$200),2)=1),
            'Saisie des données'!$I$2:$I$200
        )
    ),
    ""
)</f>
        <v/>
      </c>
    </row>
    <row r="29" spans="1:30" x14ac:dyDescent="0.3">
      <c r="A29" s="1">
        <f>ROW('Saisie des données'!I7)</f>
        <v>7</v>
      </c>
      <c r="B29" s="1" t="b">
        <f>'Saisie des données'!B7=Dashboard!$B$8</f>
        <v>0</v>
      </c>
      <c r="C29" s="1" t="b">
        <f>'Saisie des données'!C7=Dashboard!$B$10</f>
        <v>0</v>
      </c>
      <c r="D29" s="1" t="b">
        <f>MOD(ROW('Saisie des données'!I7),2)=1</f>
        <v>1</v>
      </c>
      <c r="E29" s="1" t="b">
        <f t="shared" si="0"/>
        <v>0</v>
      </c>
      <c r="F29" s="1" t="str" cm="1">
        <f t="array" ref="F29">IFERROR(
    AVERAGE(
        IF(
            ('Saisie des données'!$B$2:$B$200=Dashboard!$B$8) *
            ('Saisie des données'!$C$2:$C$200=Dashboard!$B$10) *
            (MOD(ROW('Saisie des données'!$I$2:$I$200),2)=1),
            'Saisie des données'!$I$2:$I$200
        )
    ),
    ""
)</f>
        <v/>
      </c>
      <c r="AD29" s="1" t="str" cm="1">
        <f t="array" ref="AD29">IFERROR(
    AVERAGE(
        IF(
            ('Saisie des données'!$B$2:$B$200=Dashboard!$B$8) *
            ('Saisie des données'!$C$2:$C$200=Dashboard!$B$10) *
            (MOD(ROW('Saisie des données'!$I$2:$I$200),2)=1),
            'Saisie des données'!$I$2:$I$200
        )
    ),
    ""
)</f>
        <v/>
      </c>
    </row>
    <row r="30" spans="1:30" x14ac:dyDescent="0.3">
      <c r="A30" s="1">
        <f>ROW('Saisie des données'!I8)</f>
        <v>8</v>
      </c>
      <c r="B30" s="1" t="b">
        <f>'Saisie des données'!B8=Dashboard!$B$8</f>
        <v>1</v>
      </c>
      <c r="C30" s="1" t="b">
        <f>'Saisie des données'!C8=Dashboard!$B$10</f>
        <v>1</v>
      </c>
      <c r="D30" s="1" t="b">
        <f>MOD(ROW('Saisie des données'!I8),2)=1</f>
        <v>0</v>
      </c>
      <c r="E30" s="1" t="b">
        <f t="shared" si="0"/>
        <v>0</v>
      </c>
      <c r="F30" s="1" t="str" cm="1">
        <f t="array" ref="F30">IFERROR(
    AVERAGE(
        IF(
            ('Saisie des données'!$B$2:$B$200=Dashboard!$B$8) *
            ('Saisie des données'!$C$2:$C$200=Dashboard!$B$10) *
            (MOD(ROW('Saisie des données'!$I$2:$I$200),2)=1),
            'Saisie des données'!$I$2:$I$200
        )
    ),
    ""
)</f>
        <v/>
      </c>
      <c r="AD30" s="1" t="str" cm="1">
        <f t="array" ref="AD30">IFERROR(
    AVERAGE(
        IF(
            ('Saisie des données'!$B$2:$B$200=Dashboard!$B$8) *
            ('Saisie des données'!$C$2:$C$200=Dashboard!$B$10) *
            (MOD(ROW('Saisie des données'!$I$2:$I$200),2)=1),
            'Saisie des données'!$I$2:$I$200
        )
    ),
    ""
)</f>
        <v/>
      </c>
    </row>
    <row r="31" spans="1:30" x14ac:dyDescent="0.3">
      <c r="A31" s="1">
        <f>ROW('Saisie des données'!I9)</f>
        <v>9</v>
      </c>
      <c r="B31" s="1" t="b">
        <f>'Saisie des données'!B9=Dashboard!$B$8</f>
        <v>0</v>
      </c>
      <c r="C31" s="1" t="b">
        <f>'Saisie des données'!C9=Dashboard!$B$10</f>
        <v>0</v>
      </c>
      <c r="D31" s="1" t="b">
        <f>MOD(ROW('Saisie des données'!I9),2)=1</f>
        <v>1</v>
      </c>
      <c r="E31" s="1" t="b">
        <f t="shared" si="0"/>
        <v>0</v>
      </c>
      <c r="F31" s="1" t="str" cm="1">
        <f t="array" ref="F31">IFERROR(
    AVERAGE(
        IF(
            ('Saisie des données'!$B$2:$B$200=Dashboard!$B$8) *
            ('Saisie des données'!$C$2:$C$200=Dashboard!$B$10) *
            (MOD(ROW('Saisie des données'!$I$2:$I$200),2)=1),
            'Saisie des données'!$I$2:$I$200
        )
    ),
    ""
)</f>
        <v/>
      </c>
      <c r="AD31" s="1" t="str" cm="1">
        <f t="array" ref="AD31">IFERROR(
    AVERAGE(
        IF(
            ('Saisie des données'!$B$2:$B$200=Dashboard!$B$8) *
            ('Saisie des données'!$C$2:$C$200=Dashboard!$B$10) *
            (MOD(ROW('Saisie des données'!$I$2:$I$200),2)=1),
            'Saisie des données'!$I$2:$I$200
        )
    ),
    ""
)</f>
        <v/>
      </c>
    </row>
    <row r="32" spans="1:30" x14ac:dyDescent="0.3">
      <c r="A32" s="1">
        <f>ROW('Saisie des données'!I10)</f>
        <v>10</v>
      </c>
      <c r="B32" s="1" t="b">
        <f>'Saisie des données'!B10=Dashboard!$B$8</f>
        <v>1</v>
      </c>
      <c r="C32" s="1" t="b">
        <f>'Saisie des données'!C10=Dashboard!$B$10</f>
        <v>1</v>
      </c>
      <c r="D32" s="1" t="b">
        <f>MOD(ROW('Saisie des données'!I10),2)=1</f>
        <v>0</v>
      </c>
      <c r="E32" s="1" t="b">
        <f t="shared" si="0"/>
        <v>0</v>
      </c>
    </row>
    <row r="33" spans="1:5" x14ac:dyDescent="0.3">
      <c r="A33" s="1">
        <f>ROW('Saisie des données'!I11)</f>
        <v>11</v>
      </c>
      <c r="B33" s="1" t="b">
        <f>'Saisie des données'!B11=Dashboard!$B$8</f>
        <v>0</v>
      </c>
      <c r="C33" s="1" t="b">
        <f>'Saisie des données'!C11=Dashboard!$B$10</f>
        <v>0</v>
      </c>
      <c r="D33" s="1" t="b">
        <f>MOD(ROW('Saisie des données'!I11),2)=1</f>
        <v>1</v>
      </c>
      <c r="E33" s="1" t="b">
        <f t="shared" si="0"/>
        <v>0</v>
      </c>
    </row>
    <row r="34" spans="1:5" x14ac:dyDescent="0.3">
      <c r="A34" s="1">
        <f>ROW('Saisie des données'!I12)</f>
        <v>12</v>
      </c>
      <c r="B34" s="1" t="b">
        <f>'Saisie des données'!B12=Dashboard!$B$8</f>
        <v>1</v>
      </c>
      <c r="C34" s="1" t="b">
        <f>'Saisie des données'!C12=Dashboard!$B$10</f>
        <v>1</v>
      </c>
      <c r="D34" s="1" t="b">
        <f>MOD(ROW('Saisie des données'!I12),2)=1</f>
        <v>0</v>
      </c>
      <c r="E34" s="1" t="b">
        <f t="shared" si="0"/>
        <v>0</v>
      </c>
    </row>
    <row r="35" spans="1:5" x14ac:dyDescent="0.3">
      <c r="A35" s="1">
        <f>ROW('Saisie des données'!I13)</f>
        <v>13</v>
      </c>
      <c r="B35" s="1" t="b">
        <f>'Saisie des données'!B13=Dashboard!$B$8</f>
        <v>0</v>
      </c>
      <c r="C35" s="1" t="b">
        <f>'Saisie des données'!C13=Dashboard!$B$10</f>
        <v>0</v>
      </c>
      <c r="D35" s="1" t="b">
        <f>MOD(ROW('Saisie des données'!I13),2)=1</f>
        <v>1</v>
      </c>
      <c r="E35" s="1" t="b">
        <f t="shared" si="0"/>
        <v>0</v>
      </c>
    </row>
    <row r="36" spans="1:5" x14ac:dyDescent="0.3">
      <c r="A36" s="1">
        <f>ROW('Saisie des données'!I14)</f>
        <v>14</v>
      </c>
      <c r="B36" s="1" t="b">
        <f>'Saisie des données'!B14=Dashboard!$B$8</f>
        <v>1</v>
      </c>
      <c r="C36" s="1" t="b">
        <f>'Saisie des données'!C14=Dashboard!$B$10</f>
        <v>1</v>
      </c>
      <c r="D36" s="1" t="b">
        <f>MOD(ROW('Saisie des données'!I14),2)=1</f>
        <v>0</v>
      </c>
      <c r="E36" s="1" t="b">
        <f t="shared" si="0"/>
        <v>0</v>
      </c>
    </row>
    <row r="37" spans="1:5" x14ac:dyDescent="0.3">
      <c r="A37" s="1">
        <f>ROW('Saisie des données'!I15)</f>
        <v>15</v>
      </c>
      <c r="B37" s="1" t="b">
        <f>'Saisie des données'!B15=Dashboard!$B$8</f>
        <v>0</v>
      </c>
      <c r="C37" s="1" t="b">
        <f>'Saisie des données'!C15=Dashboard!$B$10</f>
        <v>0</v>
      </c>
      <c r="D37" s="1" t="b">
        <f>MOD(ROW('Saisie des données'!I15),2)=1</f>
        <v>1</v>
      </c>
      <c r="E37" s="1" t="b">
        <f t="shared" si="0"/>
        <v>0</v>
      </c>
    </row>
    <row r="38" spans="1:5" x14ac:dyDescent="0.3">
      <c r="A38" s="1">
        <f>ROW('Saisie des données'!I16)</f>
        <v>16</v>
      </c>
      <c r="B38" s="1" t="b">
        <f>'Saisie des données'!B16=Dashboard!$B$8</f>
        <v>1</v>
      </c>
      <c r="C38" s="1" t="b">
        <f>'Saisie des données'!C16=Dashboard!$B$10</f>
        <v>1</v>
      </c>
      <c r="D38" s="1" t="b">
        <f>MOD(ROW('Saisie des données'!I16),2)=1</f>
        <v>0</v>
      </c>
      <c r="E38" s="1" t="b">
        <f t="shared" si="0"/>
        <v>0</v>
      </c>
    </row>
    <row r="39" spans="1:5" x14ac:dyDescent="0.3">
      <c r="A39" s="1">
        <f>ROW('Saisie des données'!I17)</f>
        <v>17</v>
      </c>
      <c r="B39" s="1" t="b">
        <f>'Saisie des données'!B17=Dashboard!$B$8</f>
        <v>0</v>
      </c>
      <c r="C39" s="1" t="b">
        <f>'Saisie des données'!C17=Dashboard!$B$10</f>
        <v>0</v>
      </c>
      <c r="D39" s="1" t="b">
        <f>MOD(ROW('Saisie des données'!I17),2)=1</f>
        <v>1</v>
      </c>
      <c r="E39" s="1" t="b">
        <f t="shared" si="0"/>
        <v>0</v>
      </c>
    </row>
    <row r="40" spans="1:5" x14ac:dyDescent="0.3">
      <c r="A40" s="1">
        <f>ROW('Saisie des données'!I18)</f>
        <v>18</v>
      </c>
      <c r="B40" s="1" t="b">
        <f>'Saisie des données'!B18=Dashboard!$B$8</f>
        <v>1</v>
      </c>
      <c r="C40" s="1" t="b">
        <f>'Saisie des données'!C18=Dashboard!$B$10</f>
        <v>1</v>
      </c>
      <c r="D40" s="1" t="b">
        <f>MOD(ROW('Saisie des données'!I18),2)=1</f>
        <v>0</v>
      </c>
      <c r="E40" s="1" t="b">
        <f t="shared" si="0"/>
        <v>0</v>
      </c>
    </row>
    <row r="41" spans="1:5" x14ac:dyDescent="0.3">
      <c r="A41" s="1">
        <f>ROW('Saisie des données'!I19)</f>
        <v>19</v>
      </c>
      <c r="B41" s="1" t="b">
        <f>'Saisie des données'!B19=Dashboard!$B$8</f>
        <v>0</v>
      </c>
      <c r="C41" s="1" t="b">
        <f>'Saisie des données'!C19=Dashboard!$B$10</f>
        <v>0</v>
      </c>
      <c r="D41" s="1" t="b">
        <f>MOD(ROW('Saisie des données'!I19),2)=1</f>
        <v>1</v>
      </c>
      <c r="E41" s="1" t="b">
        <f t="shared" si="0"/>
        <v>0</v>
      </c>
    </row>
    <row r="42" spans="1:5" x14ac:dyDescent="0.3">
      <c r="A42" s="1">
        <f>ROW('Saisie des données'!I20)</f>
        <v>20</v>
      </c>
      <c r="B42" s="1" t="b">
        <f>'Saisie des données'!B20=Dashboard!$B$8</f>
        <v>1</v>
      </c>
      <c r="C42" s="1" t="b">
        <f>'Saisie des données'!C20=Dashboard!$B$10</f>
        <v>1</v>
      </c>
      <c r="D42" s="1" t="b">
        <f>MOD(ROW('Saisie des données'!I20),2)=1</f>
        <v>0</v>
      </c>
      <c r="E42" s="1" t="b">
        <f t="shared" si="0"/>
        <v>0</v>
      </c>
    </row>
    <row r="43" spans="1:5" x14ac:dyDescent="0.3">
      <c r="A43" s="1">
        <f>ROW('Saisie des données'!I21)</f>
        <v>21</v>
      </c>
      <c r="B43" s="1" t="b">
        <f>'Saisie des données'!B21=Dashboard!$B$8</f>
        <v>0</v>
      </c>
      <c r="C43" s="1" t="b">
        <f>'Saisie des données'!C21=Dashboard!$B$10</f>
        <v>0</v>
      </c>
      <c r="D43" s="1" t="b">
        <f>MOD(ROW('Saisie des données'!I21),2)=1</f>
        <v>1</v>
      </c>
      <c r="E43" s="1" t="b">
        <f t="shared" si="0"/>
        <v>0</v>
      </c>
    </row>
    <row r="44" spans="1:5" x14ac:dyDescent="0.3">
      <c r="A44" s="1">
        <f>ROW('Saisie des données'!I22)</f>
        <v>22</v>
      </c>
      <c r="B44" s="1" t="b">
        <f>'Saisie des données'!B22=Dashboard!$B$8</f>
        <v>0</v>
      </c>
      <c r="C44" s="1" t="b">
        <f>'Saisie des données'!C22=Dashboard!$B$10</f>
        <v>0</v>
      </c>
      <c r="D44" s="1" t="b">
        <f>MOD(ROW('Saisie des données'!I22),2)=1</f>
        <v>0</v>
      </c>
      <c r="E44" s="1" t="b">
        <f t="shared" si="0"/>
        <v>0</v>
      </c>
    </row>
    <row r="45" spans="1:5" x14ac:dyDescent="0.3">
      <c r="A45" s="1">
        <f>ROW('Saisie des données'!I23)</f>
        <v>23</v>
      </c>
      <c r="B45" s="1" t="b">
        <f>'Saisie des données'!B23=Dashboard!$B$8</f>
        <v>0</v>
      </c>
      <c r="C45" s="1" t="b">
        <f>'Saisie des données'!C23=Dashboard!$B$10</f>
        <v>0</v>
      </c>
      <c r="D45" s="1" t="b">
        <f>MOD(ROW('Saisie des données'!I23),2)=1</f>
        <v>1</v>
      </c>
      <c r="E45" s="1" t="b">
        <f t="shared" si="0"/>
        <v>0</v>
      </c>
    </row>
    <row r="46" spans="1:5" x14ac:dyDescent="0.3">
      <c r="A46" s="1">
        <f>ROW('Saisie des données'!I24)</f>
        <v>24</v>
      </c>
      <c r="B46" s="1" t="b">
        <f>'Saisie des données'!B24=Dashboard!$B$8</f>
        <v>0</v>
      </c>
      <c r="C46" s="1" t="b">
        <f>'Saisie des données'!C24=Dashboard!$B$10</f>
        <v>0</v>
      </c>
      <c r="D46" s="1" t="b">
        <f>MOD(ROW('Saisie des données'!I24),2)=1</f>
        <v>0</v>
      </c>
      <c r="E46" s="1" t="b">
        <f t="shared" si="0"/>
        <v>0</v>
      </c>
    </row>
    <row r="47" spans="1:5" x14ac:dyDescent="0.3">
      <c r="A47" s="1">
        <f>ROW('Saisie des données'!I25)</f>
        <v>25</v>
      </c>
      <c r="B47" s="1" t="b">
        <f>'Saisie des données'!B25=Dashboard!$B$8</f>
        <v>0</v>
      </c>
      <c r="C47" s="1" t="b">
        <f>'Saisie des données'!C25=Dashboard!$B$10</f>
        <v>0</v>
      </c>
      <c r="D47" s="1" t="b">
        <f>MOD(ROW('Saisie des données'!I25),2)=1</f>
        <v>1</v>
      </c>
      <c r="E47" s="1" t="b">
        <f t="shared" si="0"/>
        <v>0</v>
      </c>
    </row>
    <row r="48" spans="1:5" x14ac:dyDescent="0.3">
      <c r="A48" s="1">
        <f>ROW('Saisie des données'!I26)</f>
        <v>26</v>
      </c>
      <c r="B48" s="1" t="b">
        <f>'Saisie des données'!B26=Dashboard!$B$8</f>
        <v>0</v>
      </c>
      <c r="C48" s="1" t="b">
        <f>'Saisie des données'!C26=Dashboard!$B$10</f>
        <v>0</v>
      </c>
      <c r="D48" s="1" t="b">
        <f>MOD(ROW('Saisie des données'!I26),2)=1</f>
        <v>0</v>
      </c>
      <c r="E48" s="1" t="b">
        <f t="shared" si="0"/>
        <v>0</v>
      </c>
    </row>
    <row r="49" spans="1:71" x14ac:dyDescent="0.3">
      <c r="A49" s="1">
        <f>ROW('Saisie des données'!I27)</f>
        <v>27</v>
      </c>
      <c r="B49" s="1" t="b">
        <f>'Saisie des données'!B27=Dashboard!$B$8</f>
        <v>0</v>
      </c>
      <c r="C49" s="1" t="b">
        <f>'Saisie des données'!C27=Dashboard!$B$10</f>
        <v>0</v>
      </c>
      <c r="D49" s="1" t="b">
        <f>MOD(ROW('Saisie des données'!I27),2)=1</f>
        <v>1</v>
      </c>
      <c r="E49" s="1" t="b">
        <f t="shared" si="0"/>
        <v>0</v>
      </c>
    </row>
    <row r="50" spans="1:71" x14ac:dyDescent="0.3">
      <c r="A50" s="1">
        <f>ROW('Saisie des données'!I28)</f>
        <v>28</v>
      </c>
      <c r="B50" s="1" t="b">
        <f>'Saisie des données'!B28=Dashboard!$B$8</f>
        <v>0</v>
      </c>
      <c r="C50" s="1" t="b">
        <f>'Saisie des données'!C28=Dashboard!$B$10</f>
        <v>0</v>
      </c>
      <c r="D50" s="1" t="b">
        <f>MOD(ROW('Saisie des données'!I28),2)=1</f>
        <v>0</v>
      </c>
      <c r="E50" s="1" t="b">
        <f t="shared" si="0"/>
        <v>0</v>
      </c>
    </row>
    <row r="51" spans="1:71" x14ac:dyDescent="0.3">
      <c r="A51" s="1">
        <f>ROW('Saisie des données'!I29)</f>
        <v>29</v>
      </c>
      <c r="B51" s="1" t="b">
        <f>'Saisie des données'!B29=Dashboard!$B$8</f>
        <v>0</v>
      </c>
      <c r="C51" s="1" t="b">
        <f>'Saisie des données'!C29=Dashboard!$B$10</f>
        <v>0</v>
      </c>
      <c r="D51" s="1" t="b">
        <f>MOD(ROW('Saisie des données'!I29),2)=1</f>
        <v>1</v>
      </c>
      <c r="E51" s="1" t="b">
        <f t="shared" si="0"/>
        <v>0</v>
      </c>
    </row>
    <row r="52" spans="1:71" x14ac:dyDescent="0.3">
      <c r="A52" s="1">
        <f>ROW('Saisie des données'!I30)</f>
        <v>30</v>
      </c>
      <c r="B52" s="1" t="b">
        <f>'Saisie des données'!B30=Dashboard!$B$8</f>
        <v>0</v>
      </c>
      <c r="C52" s="1" t="b">
        <f>'Saisie des données'!C30=Dashboard!$B$10</f>
        <v>0</v>
      </c>
      <c r="D52" s="1" t="b">
        <f>MOD(ROW('Saisie des données'!I30),2)=1</f>
        <v>0</v>
      </c>
      <c r="E52" s="1" t="b">
        <f t="shared" si="0"/>
        <v>0</v>
      </c>
    </row>
    <row r="53" spans="1:71" x14ac:dyDescent="0.3">
      <c r="A53" s="1">
        <f>ROW('Saisie des données'!I31)</f>
        <v>31</v>
      </c>
      <c r="B53" s="1" t="b">
        <f>'Saisie des données'!B31=Dashboard!$B$8</f>
        <v>0</v>
      </c>
      <c r="C53" s="1" t="b">
        <f>'Saisie des données'!C31=Dashboard!$B$10</f>
        <v>0</v>
      </c>
      <c r="D53" s="1" t="b">
        <f>MOD(ROW('Saisie des données'!I31),2)=1</f>
        <v>1</v>
      </c>
      <c r="E53" s="1" t="b">
        <f>AND(B54,C54,D54)</f>
        <v>0</v>
      </c>
    </row>
    <row r="54" spans="1:71" x14ac:dyDescent="0.3">
      <c r="A54" s="1">
        <f>ROW('Saisie des données'!I32)</f>
        <v>32</v>
      </c>
      <c r="B54" s="1" t="b">
        <f>'Saisie des données'!B32=Dashboard!$B$8</f>
        <v>0</v>
      </c>
      <c r="C54" s="1" t="b">
        <f>'Saisie des données'!C32=Dashboard!$B$10</f>
        <v>0</v>
      </c>
      <c r="D54" s="1" t="b">
        <f>MOD(ROW('Saisie des données'!I32),2)=1</f>
        <v>0</v>
      </c>
      <c r="E54" s="1" t="b">
        <f t="shared" si="0"/>
        <v>0</v>
      </c>
      <c r="V54" s="1" t="str">
        <f>IFERROR(
 AVERAGEIF(
  INDEX('Saisie des données'!$I$2:$AM$200,0,
        COLUMN()-COLUMN($B$35)+1
        +IF(COLUMN()-COLUMN($B$35)+1&gt;=12,1,0)
  ),
  "&gt;0"
 ),
"")</f>
        <v/>
      </c>
      <c r="W54" s="1" t="str">
        <f>IFERROR(
 AVERAGEIF(
  INDEX('Saisie des données'!$I$2:$AM$200,0,
        COLUMN()-COLUMN($B$35)+1
        +IF(COLUMN()-COLUMN($B$35)+1&gt;=12,1,0)
  ),
  "&gt;0"
 ),
"")</f>
        <v/>
      </c>
      <c r="X54" s="1" t="str">
        <f>IFERROR(
 AVERAGEIF(
  INDEX('Saisie des données'!$I$2:$AM$200,0,
        COLUMN()-COLUMN($B$35)+1
        +IF(COLUMN()-COLUMN($B$35)+1&gt;=12,1,0)
  ),
  "&gt;0"
 ),
"")</f>
        <v/>
      </c>
      <c r="Y54" s="1" t="str">
        <f>IFERROR(
 AVERAGEIF(
  INDEX('Saisie des données'!$I$2:$AM$200,0,
        COLUMN()-COLUMN($B$35)+1
        +IF(COLUMN()-COLUMN($B$35)+1&gt;=12,1,0)
  ),
  "&gt;0"
 ),
"")</f>
        <v/>
      </c>
      <c r="Z54" s="1" t="str">
        <f>IFERROR(
 AVERAGEIF(
  INDEX('Saisie des données'!$I$2:$AM$200,0,
        COLUMN()-COLUMN($B$35)+1
        +IF(COLUMN()-COLUMN($B$35)+1&gt;=12,1,0)
  ),
  "&gt;0"
 ),
"")</f>
        <v/>
      </c>
      <c r="AA54" s="1" t="str">
        <f>IFERROR(
 AVERAGEIF(
  INDEX('Saisie des données'!$I$2:$AM$200,0,
        COLUMN()-COLUMN($B$35)+1
        +IF(COLUMN()-COLUMN($B$35)+1&gt;=12,1,0)
  ),
  "&gt;0"
 ),
"")</f>
        <v/>
      </c>
      <c r="AB54" s="1" t="str">
        <f>IFERROR(
 AVERAGEIF(
  INDEX('Saisie des données'!$I$2:$AM$200,0,
        COLUMN()-COLUMN($B$35)+1
        +IF(COLUMN()-COLUMN($B$35)+1&gt;=12,1,0)
  ),
  "&gt;0"
 ),
"")</f>
        <v/>
      </c>
      <c r="AC54" s="1" t="str">
        <f>IFERROR(
 AVERAGEIF(
  INDEX('Saisie des données'!$I$2:$AM$200,0,
        COLUMN()-COLUMN($B$35)+1
        +IF(COLUMN()-COLUMN($B$35)+1&gt;=12,1,0)
  ),
  "&gt;0"
 ),
"")</f>
        <v/>
      </c>
      <c r="AD54" s="1" t="str">
        <f>IFERROR(
 AVERAGEIF(
  INDEX('Saisie des données'!$I$2:$AM$200,0,
        COLUMN()-COLUMN($B$35)+1
        +IF(COLUMN()-COLUMN($B$35)+1&gt;=12,1,0)
  ),
  "&gt;0"
 ),
"")</f>
        <v/>
      </c>
      <c r="AE54" s="1" t="str">
        <f>IFERROR(
 AVERAGEIF(
  INDEX('Saisie des données'!$I$2:$AM$200,0,
        COLUMN()-COLUMN($B$35)+1
        +IF(COLUMN()-COLUMN($B$35)+1&gt;=12,1,0)
  ),
  "&gt;0"
 ),
"")</f>
        <v/>
      </c>
      <c r="AF54" s="1" t="str">
        <f>IFERROR(
 AVERAGEIF(
  INDEX('Saisie des données'!$I$2:$AM$200,0,
        COLUMN()-COLUMN($B$35)+1
        +IF(COLUMN()-COLUMN($B$35)+1&gt;=12,1,0)
  ),
  "&gt;0"
 ),
"")</f>
        <v/>
      </c>
      <c r="AG54" s="1" t="str">
        <f>IFERROR(
 AVERAGEIF(
  INDEX('Saisie des données'!$I$2:$AM$200,0,
        COLUMN()-COLUMN($B$35)+1
        +IF(COLUMN()-COLUMN($B$35)+1&gt;=12,1,0)
  ),
  "&gt;0"
 ),
"")</f>
        <v/>
      </c>
      <c r="AH54" s="1" t="str">
        <f>IFERROR(
 AVERAGEIF(
  INDEX('Saisie des données'!$I$2:$AM$200,0,
        COLUMN()-COLUMN($B$35)+1
        +IF(COLUMN()-COLUMN($B$35)+1&gt;=12,1,0)
  ),
  "&gt;0"
 ),
"")</f>
        <v/>
      </c>
      <c r="AI54" s="1" t="str">
        <f>IFERROR(
 AVERAGEIF(
  INDEX('Saisie des données'!$I$2:$AM$200,0,
        COLUMN()-COLUMN($B$35)+1
        +IF(COLUMN()-COLUMN($B$35)+1&gt;=12,1,0)
  ),
  "&gt;0"
 ),
"")</f>
        <v/>
      </c>
      <c r="AJ54" s="1" t="str">
        <f>IFERROR(
 AVERAGEIF(
  INDEX('Saisie des données'!$I$2:$AM$200,0,
        COLUMN()-COLUMN($B$35)+1
        +IF(COLUMN()-COLUMN($B$35)+1&gt;=12,1,0)
  ),
  "&gt;0"
 ),
"")</f>
        <v/>
      </c>
      <c r="AK54" s="1" t="str">
        <f>IFERROR(
 AVERAGEIF(
  INDEX('Saisie des données'!$I$2:$AM$200,0,
        COLUMN()-COLUMN($B$35)+1
        +IF(COLUMN()-COLUMN($B$35)+1&gt;=12,1,0)
  ),
  "&gt;0"
 ),
"")</f>
        <v/>
      </c>
      <c r="AL54" s="1" t="str">
        <f>IFERROR(
 AVERAGEIF(
  INDEX('Saisie des données'!$I$2:$AM$200,0,
        COLUMN()-COLUMN($B$35)+1
        +IF(COLUMN()-COLUMN($B$35)+1&gt;=12,1,0)
  ),
  "&gt;0"
 ),
"")</f>
        <v/>
      </c>
      <c r="AM54" s="1" t="str">
        <f>IFERROR(
 AVERAGEIF(
  INDEX('Saisie des données'!$I$2:$AM$200,0,
        COLUMN()-COLUMN($B$35)+1
        +IF(COLUMN()-COLUMN($B$35)+1&gt;=12,1,0)
  ),
  "&gt;0"
 ),
"")</f>
        <v/>
      </c>
      <c r="AN54" s="1" t="str">
        <f>IFERROR(
 AVERAGEIF(
  INDEX('Saisie des données'!$I$2:$AM$200,0,
        COLUMN()-COLUMN($B$35)+1
        +IF(COLUMN()-COLUMN($B$35)+1&gt;=12,1,0)
  ),
  "&gt;0"
 ),
"")</f>
        <v/>
      </c>
      <c r="AO54" s="1" t="str">
        <f>IFERROR(
 AVERAGEIF(
  INDEX('Saisie des données'!$I$2:$AM$200,0,
        COLUMN()-COLUMN($B$35)+1
        +IF(COLUMN()-COLUMN($B$35)+1&gt;=12,1,0)
  ),
  "&gt;0"
 ),
"")</f>
        <v/>
      </c>
      <c r="AP54" s="1" t="str">
        <f>IFERROR(
 AVERAGEIF(
  INDEX('Saisie des données'!$I$2:$AM$200,0,
        COLUMN()-COLUMN($B$35)+1
        +IF(COLUMN()-COLUMN($B$35)+1&gt;=12,1,0)
  ),
  "&gt;0"
 ),
"")</f>
        <v/>
      </c>
      <c r="AQ54" s="1" t="str">
        <f>IFERROR(
 AVERAGEIF(
  INDEX('Saisie des données'!$I$2:$AM$200,0,
        COLUMN()-COLUMN($B$35)+1
        +IF(COLUMN()-COLUMN($B$35)+1&gt;=12,1,0)
  ),
  "&gt;0"
 ),
"")</f>
        <v/>
      </c>
      <c r="AR54" s="1" t="str">
        <f>IFERROR(
 AVERAGEIF(
  INDEX('Saisie des données'!$I$2:$AM$200,0,
        COLUMN()-COLUMN($B$35)+1
        +IF(COLUMN()-COLUMN($B$35)+1&gt;=12,1,0)
  ),
  "&gt;0"
 ),
"")</f>
        <v/>
      </c>
      <c r="AS54" s="1" t="str">
        <f>IFERROR(
 AVERAGEIF(
  INDEX('Saisie des données'!$I$2:$AM$200,0,
        COLUMN()-COLUMN($B$35)+1
        +IF(COLUMN()-COLUMN($B$35)+1&gt;=12,1,0)
  ),
  "&gt;0"
 ),
"")</f>
        <v/>
      </c>
      <c r="AT54" s="1" t="str">
        <f>IFERROR(
 AVERAGEIF(
  INDEX('Saisie des données'!$I$2:$AM$200,0,
        COLUMN()-COLUMN($B$35)+1
        +IF(COLUMN()-COLUMN($B$35)+1&gt;=12,1,0)
  ),
  "&gt;0"
 ),
"")</f>
        <v/>
      </c>
      <c r="AU54" s="1" t="str">
        <f>IFERROR(
 AVERAGEIF(
  INDEX('Saisie des données'!$I$2:$AM$200,0,
        COLUMN()-COLUMN($B$35)+1
        +IF(COLUMN()-COLUMN($B$35)+1&gt;=12,1,0)
  ),
  "&gt;0"
 ),
"")</f>
        <v/>
      </c>
      <c r="AV54" s="1" t="str">
        <f>IFERROR(
 AVERAGEIF(
  INDEX('Saisie des données'!$I$2:$AM$200,0,
        COLUMN()-COLUMN($B$35)+1
        +IF(COLUMN()-COLUMN($B$35)+1&gt;=12,1,0)
  ),
  "&gt;0"
 ),
"")</f>
        <v/>
      </c>
      <c r="AW54" s="1" t="str">
        <f>IFERROR(AVERAGEIF(INDEX('Saisie des données'!$I:$AM,,COLUMN()-COLUMN($B$35)+1),"&gt;0"),"")</f>
        <v/>
      </c>
      <c r="AX54" s="1" t="str">
        <f>IFERROR(AVERAGEIF(INDEX('Saisie des données'!$I:$AM,,COLUMN()-COLUMN($B$35)+1),"&gt;0"),"")</f>
        <v/>
      </c>
      <c r="AY54" s="1" t="str">
        <f>IFERROR(AVERAGEIF(INDEX('Saisie des données'!$I:$AM,,COLUMN()-COLUMN($B$35)+1),"&gt;0"),"")</f>
        <v/>
      </c>
      <c r="AZ54" s="1" t="str">
        <f>IFERROR(AVERAGEIF(INDEX('Saisie des données'!$I:$AM,,COLUMN()-COLUMN($B$35)+1),"&gt;0"),"")</f>
        <v/>
      </c>
      <c r="BA54" s="1" t="str">
        <f>IFERROR(AVERAGEIF(INDEX('Saisie des données'!$I:$AM,,COLUMN()-COLUMN($B$35)+1),"&gt;0"),"")</f>
        <v/>
      </c>
      <c r="BB54" s="1" t="str">
        <f>IFERROR(AVERAGEIF(INDEX('Saisie des données'!$I:$AM,,COLUMN()-COLUMN($B$35)+1),"&gt;0"),"")</f>
        <v/>
      </c>
      <c r="BC54" s="1" t="str">
        <f>IFERROR(AVERAGEIF(INDEX('Saisie des données'!$I:$AM,,COLUMN()-COLUMN($B$35)+1),"&gt;0"),"")</f>
        <v/>
      </c>
      <c r="BD54" s="1" t="str">
        <f>IFERROR(AVERAGEIF(INDEX('Saisie des données'!$I:$AM,,COLUMN()-COLUMN($B$35)+1),"&gt;0"),"")</f>
        <v/>
      </c>
      <c r="BE54" s="1" t="str">
        <f>IFERROR(AVERAGEIF(INDEX('Saisie des données'!$I:$AM,,COLUMN()-COLUMN($B$35)+1),"&gt;0"),"")</f>
        <v/>
      </c>
      <c r="BF54" s="1" t="str">
        <f>IFERROR(AVERAGEIF(INDEX('Saisie des données'!$I:$AM,,COLUMN()-COLUMN($B$35)+1),"&gt;0"),"")</f>
        <v/>
      </c>
      <c r="BG54" s="1" t="str">
        <f>IFERROR(AVERAGEIF(INDEX('Saisie des données'!$I:$AM,,COLUMN()-COLUMN($B$35)+1),"&gt;0"),"")</f>
        <v/>
      </c>
      <c r="BH54" s="1" t="str">
        <f>IFERROR(AVERAGEIF(INDEX('Saisie des données'!$I:$AM,,COLUMN()-COLUMN($B$35)+1),"&gt;0"),"")</f>
        <v/>
      </c>
      <c r="BI54" s="1" t="str">
        <f>IFERROR(AVERAGEIF(INDEX('Saisie des données'!$I:$AM,,COLUMN()-COLUMN($B$35)+1),"&gt;0"),"")</f>
        <v/>
      </c>
      <c r="BJ54" s="1" t="str">
        <f>IFERROR(AVERAGEIF(INDEX('Saisie des données'!$I:$AM,,COLUMN()-COLUMN($B$35)+1),"&gt;0"),"")</f>
        <v/>
      </c>
      <c r="BK54" s="1" t="str">
        <f>IFERROR(AVERAGEIF(INDEX('Saisie des données'!$I:$AM,,COLUMN()-COLUMN($B$35)+1),"&gt;0"),"")</f>
        <v/>
      </c>
      <c r="BL54" s="1" t="str">
        <f>IFERROR(AVERAGEIF(INDEX('Saisie des données'!$I:$AM,,COLUMN()-COLUMN($B$35)+1),"&gt;0"),"")</f>
        <v/>
      </c>
      <c r="BM54" s="1" t="str">
        <f>IFERROR(AVERAGEIF(INDEX('Saisie des données'!$I:$AM,,COLUMN()-COLUMN($B$35)+1),"&gt;0"),"")</f>
        <v/>
      </c>
      <c r="BN54" s="1" t="str">
        <f>IFERROR(AVERAGEIF(INDEX('Saisie des données'!$I:$AM,,COLUMN()-COLUMN($B$35)+1),"&gt;0"),"")</f>
        <v/>
      </c>
      <c r="BO54" s="1" t="str">
        <f>IFERROR(AVERAGEIF(INDEX('Saisie des données'!$I:$AM,,COLUMN()-COLUMN($B$35)+1),"&gt;0"),"")</f>
        <v/>
      </c>
      <c r="BP54" s="1" t="str">
        <f>IFERROR(AVERAGEIF(INDEX('Saisie des données'!$I:$AM,,COLUMN()-COLUMN($B$35)+1),"&gt;0"),"")</f>
        <v/>
      </c>
      <c r="BQ54" s="1" t="str">
        <f>IFERROR(AVERAGEIF(INDEX('Saisie des données'!$I:$AM,,COLUMN()-COLUMN($B$35)+1),"&gt;0"),"")</f>
        <v/>
      </c>
      <c r="BR54" s="1" t="str">
        <f>IFERROR(AVERAGEIF(INDEX('Saisie des données'!$I:$AM,,COLUMN()-COLUMN($B$35)+1),"&gt;0"),"")</f>
        <v/>
      </c>
      <c r="BS54" s="1" t="str">
        <f>IFERROR(AVERAGEIF(INDEX('Saisie des données'!$I:$AM,,COLUMN()-COLUMN($B$35)+1),"&gt;0"),"")</f>
        <v/>
      </c>
    </row>
    <row r="55" spans="1:71" x14ac:dyDescent="0.3">
      <c r="A55" s="1">
        <f>ROW('Saisie des données'!I33)</f>
        <v>33</v>
      </c>
      <c r="B55" s="1" t="b">
        <f>'Saisie des données'!B33=Dashboard!$B$8</f>
        <v>0</v>
      </c>
      <c r="C55" s="1" t="b">
        <f>'Saisie des données'!C33=Dashboard!$B$10</f>
        <v>0</v>
      </c>
      <c r="D55" s="1" t="b">
        <f>MOD(ROW('Saisie des données'!I33),2)=1</f>
        <v>1</v>
      </c>
      <c r="E55" s="1" t="b">
        <f t="shared" si="0"/>
        <v>0</v>
      </c>
    </row>
    <row r="56" spans="1:71" x14ac:dyDescent="0.3">
      <c r="A56" s="1">
        <f>ROW('Saisie des données'!I34)</f>
        <v>34</v>
      </c>
      <c r="B56" s="1" t="b">
        <f>'Saisie des données'!B34=Dashboard!$B$8</f>
        <v>0</v>
      </c>
      <c r="C56" s="1" t="b">
        <f>'Saisie des données'!C34=Dashboard!$B$10</f>
        <v>0</v>
      </c>
      <c r="D56" s="1" t="b">
        <f>MOD(ROW('Saisie des données'!I34),2)=1</f>
        <v>0</v>
      </c>
      <c r="E56" s="1" t="b">
        <f t="shared" si="0"/>
        <v>0</v>
      </c>
    </row>
    <row r="57" spans="1:71" x14ac:dyDescent="0.3">
      <c r="A57" s="1">
        <f>ROW('Saisie des données'!I35)</f>
        <v>35</v>
      </c>
      <c r="B57" s="1" t="b">
        <f>'Saisie des données'!B35=Dashboard!$B$8</f>
        <v>0</v>
      </c>
      <c r="C57" s="1" t="b">
        <f>'Saisie des données'!C35=Dashboard!$B$10</f>
        <v>0</v>
      </c>
      <c r="D57" s="1" t="b">
        <f>MOD(ROW('Saisie des données'!I35),2)=1</f>
        <v>1</v>
      </c>
      <c r="E57" s="1" t="b">
        <f t="shared" si="0"/>
        <v>0</v>
      </c>
    </row>
    <row r="58" spans="1:71" x14ac:dyDescent="0.3">
      <c r="A58" s="1">
        <f>ROW('Saisie des données'!I36)</f>
        <v>36</v>
      </c>
      <c r="B58" s="1" t="b">
        <f>'Saisie des données'!B36=Dashboard!$B$8</f>
        <v>0</v>
      </c>
      <c r="C58" s="1" t="b">
        <f>'Saisie des données'!C36=Dashboard!$B$10</f>
        <v>0</v>
      </c>
      <c r="D58" s="1" t="b">
        <f>MOD(ROW('Saisie des données'!I36),2)=1</f>
        <v>0</v>
      </c>
      <c r="E58" s="1" t="b">
        <f t="shared" si="0"/>
        <v>0</v>
      </c>
    </row>
    <row r="59" spans="1:71" x14ac:dyDescent="0.3">
      <c r="A59" s="1">
        <f>ROW('Saisie des données'!I37)</f>
        <v>37</v>
      </c>
      <c r="B59" s="1" t="b">
        <f>'Saisie des données'!B37=Dashboard!$B$8</f>
        <v>0</v>
      </c>
      <c r="C59" s="1" t="b">
        <f>'Saisie des données'!C37=Dashboard!$B$10</f>
        <v>0</v>
      </c>
      <c r="D59" s="1" t="b">
        <f>MOD(ROW('Saisie des données'!I37),2)=1</f>
        <v>1</v>
      </c>
      <c r="E59" s="1" t="b">
        <f t="shared" si="0"/>
        <v>0</v>
      </c>
    </row>
    <row r="60" spans="1:71" x14ac:dyDescent="0.3">
      <c r="A60" s="1">
        <f>ROW('Saisie des données'!I38)</f>
        <v>38</v>
      </c>
      <c r="B60" s="1" t="b">
        <f>'Saisie des données'!B38=Dashboard!$B$8</f>
        <v>0</v>
      </c>
      <c r="C60" s="1" t="b">
        <f>'Saisie des données'!C38=Dashboard!$B$10</f>
        <v>0</v>
      </c>
      <c r="D60" s="1" t="b">
        <f>MOD(ROW('Saisie des données'!I38),2)=1</f>
        <v>0</v>
      </c>
      <c r="E60" s="1" t="b">
        <f t="shared" si="0"/>
        <v>0</v>
      </c>
    </row>
    <row r="61" spans="1:71" x14ac:dyDescent="0.3">
      <c r="A61" s="1">
        <f>ROW('Saisie des données'!I39)</f>
        <v>39</v>
      </c>
      <c r="B61" s="1" t="b">
        <f>'Saisie des données'!B39=Dashboard!$B$8</f>
        <v>0</v>
      </c>
      <c r="C61" s="1" t="b">
        <f>'Saisie des données'!C39=Dashboard!$B$10</f>
        <v>0</v>
      </c>
      <c r="D61" s="1" t="b">
        <f>MOD(ROW('Saisie des données'!I39),2)=1</f>
        <v>1</v>
      </c>
      <c r="E61" s="1" t="b">
        <f t="shared" si="0"/>
        <v>0</v>
      </c>
    </row>
    <row r="62" spans="1:71" x14ac:dyDescent="0.3">
      <c r="A62" s="1">
        <f>ROW('Saisie des données'!I40)</f>
        <v>40</v>
      </c>
      <c r="B62" s="1" t="b">
        <f>'Saisie des données'!B40=Dashboard!$B$8</f>
        <v>0</v>
      </c>
      <c r="C62" s="1" t="b">
        <f>'Saisie des données'!C40=Dashboard!$B$10</f>
        <v>0</v>
      </c>
      <c r="D62" s="1" t="b">
        <f>MOD(ROW('Saisie des données'!I40),2)=1</f>
        <v>0</v>
      </c>
      <c r="E62" s="1" t="b">
        <f t="shared" si="0"/>
        <v>0</v>
      </c>
    </row>
    <row r="63" spans="1:71" x14ac:dyDescent="0.3">
      <c r="A63" s="1">
        <f>ROW('Saisie des données'!I41)</f>
        <v>41</v>
      </c>
      <c r="B63" s="1" t="b">
        <f>'Saisie des données'!B41=Dashboard!$B$8</f>
        <v>0</v>
      </c>
      <c r="C63" s="1" t="b">
        <f>'Saisie des données'!C41=Dashboard!$B$10</f>
        <v>0</v>
      </c>
      <c r="D63" s="1" t="b">
        <f>MOD(ROW('Saisie des données'!I41),2)=1</f>
        <v>1</v>
      </c>
      <c r="E63" s="1" t="b">
        <f t="shared" si="0"/>
        <v>0</v>
      </c>
    </row>
    <row r="64" spans="1:71" x14ac:dyDescent="0.3">
      <c r="A64" s="1">
        <f>ROW('Saisie des données'!I42)</f>
        <v>42</v>
      </c>
      <c r="B64" s="1" t="b">
        <f>'Saisie des données'!B42=Dashboard!$B$8</f>
        <v>0</v>
      </c>
      <c r="C64" s="1" t="b">
        <f>'Saisie des données'!C42=Dashboard!$B$10</f>
        <v>0</v>
      </c>
      <c r="D64" s="1" t="b">
        <f>MOD(ROW('Saisie des données'!I42),2)=1</f>
        <v>0</v>
      </c>
      <c r="E64" s="1" t="b">
        <f t="shared" si="0"/>
        <v>0</v>
      </c>
    </row>
    <row r="65" spans="1:5" x14ac:dyDescent="0.3">
      <c r="A65" s="1">
        <f>ROW('Saisie des données'!I43)</f>
        <v>43</v>
      </c>
      <c r="B65" s="1" t="b">
        <f>'Saisie des données'!B43=Dashboard!$B$8</f>
        <v>0</v>
      </c>
      <c r="C65" s="1" t="b">
        <f>'Saisie des données'!C43=Dashboard!$B$10</f>
        <v>0</v>
      </c>
      <c r="D65" s="1" t="b">
        <f>MOD(ROW('Saisie des données'!I43),2)=1</f>
        <v>1</v>
      </c>
      <c r="E65" s="1" t="b">
        <f t="shared" si="0"/>
        <v>0</v>
      </c>
    </row>
    <row r="66" spans="1:5" x14ac:dyDescent="0.3">
      <c r="A66" s="1">
        <f>ROW('Saisie des données'!I44)</f>
        <v>44</v>
      </c>
      <c r="B66" s="1" t="b">
        <f>'Saisie des données'!B44=Dashboard!$B$8</f>
        <v>0</v>
      </c>
      <c r="C66" s="1" t="b">
        <f>'Saisie des données'!C44=Dashboard!$B$10</f>
        <v>0</v>
      </c>
      <c r="D66" s="1" t="b">
        <f>MOD(ROW('Saisie des données'!I44),2)=1</f>
        <v>0</v>
      </c>
      <c r="E66" s="1" t="b">
        <f t="shared" si="0"/>
        <v>0</v>
      </c>
    </row>
    <row r="67" spans="1:5" x14ac:dyDescent="0.3">
      <c r="A67" s="1">
        <f>ROW('Saisie des données'!I45)</f>
        <v>45</v>
      </c>
      <c r="B67" s="1" t="b">
        <f>'Saisie des données'!B45=Dashboard!$B$8</f>
        <v>0</v>
      </c>
      <c r="C67" s="1" t="b">
        <f>'Saisie des données'!C45=Dashboard!$B$10</f>
        <v>0</v>
      </c>
      <c r="D67" s="1" t="b">
        <f>MOD(ROW('Saisie des données'!I45),2)=1</f>
        <v>1</v>
      </c>
      <c r="E67" s="1" t="b">
        <f t="shared" si="0"/>
        <v>0</v>
      </c>
    </row>
    <row r="68" spans="1:5" x14ac:dyDescent="0.3">
      <c r="A68" s="1">
        <f>ROW('Saisie des données'!I46)</f>
        <v>46</v>
      </c>
      <c r="B68" s="1" t="b">
        <f>'Saisie des données'!B46=Dashboard!$B$8</f>
        <v>0</v>
      </c>
      <c r="C68" s="1" t="b">
        <f>'Saisie des données'!C46=Dashboard!$B$10</f>
        <v>0</v>
      </c>
      <c r="D68" s="1" t="b">
        <f>MOD(ROW('Saisie des données'!I46),2)=1</f>
        <v>0</v>
      </c>
      <c r="E68" s="1" t="b">
        <f t="shared" si="0"/>
        <v>0</v>
      </c>
    </row>
    <row r="69" spans="1:5" x14ac:dyDescent="0.3">
      <c r="A69" s="1">
        <f>ROW('Saisie des données'!I47)</f>
        <v>47</v>
      </c>
      <c r="B69" s="1" t="b">
        <f>'Saisie des données'!B47=Dashboard!$B$8</f>
        <v>0</v>
      </c>
      <c r="C69" s="1" t="b">
        <f>'Saisie des données'!C47=Dashboard!$B$10</f>
        <v>0</v>
      </c>
      <c r="D69" s="1" t="b">
        <f>MOD(ROW('Saisie des données'!I47),2)=1</f>
        <v>1</v>
      </c>
      <c r="E69" s="1" t="b">
        <f t="shared" si="0"/>
        <v>0</v>
      </c>
    </row>
    <row r="70" spans="1:5" x14ac:dyDescent="0.3">
      <c r="A70" s="1">
        <f>ROW('Saisie des données'!I48)</f>
        <v>48</v>
      </c>
      <c r="B70" s="1" t="b">
        <f>'Saisie des données'!B48=Dashboard!$B$8</f>
        <v>0</v>
      </c>
      <c r="C70" s="1" t="b">
        <f>'Saisie des données'!C48=Dashboard!$B$10</f>
        <v>0</v>
      </c>
      <c r="D70" s="1" t="b">
        <f>MOD(ROW('Saisie des données'!I48),2)=1</f>
        <v>0</v>
      </c>
      <c r="E70" s="1" t="b">
        <f t="shared" si="0"/>
        <v>0</v>
      </c>
    </row>
    <row r="71" spans="1:5" x14ac:dyDescent="0.3">
      <c r="A71" s="1">
        <f>ROW('Saisie des données'!I49)</f>
        <v>49</v>
      </c>
      <c r="B71" s="1" t="b">
        <f>'Saisie des données'!B49=Dashboard!$B$8</f>
        <v>0</v>
      </c>
      <c r="C71" s="1" t="b">
        <f>'Saisie des données'!C49=Dashboard!$B$10</f>
        <v>0</v>
      </c>
      <c r="D71" s="1" t="b">
        <f>MOD(ROW('Saisie des données'!I49),2)=1</f>
        <v>1</v>
      </c>
      <c r="E71" s="1" t="b">
        <f t="shared" si="0"/>
        <v>0</v>
      </c>
    </row>
    <row r="72" spans="1:5" x14ac:dyDescent="0.3">
      <c r="A72" s="1">
        <f>ROW('Saisie des données'!I50)</f>
        <v>50</v>
      </c>
      <c r="B72" s="1" t="b">
        <f>'Saisie des données'!B50=Dashboard!$B$8</f>
        <v>0</v>
      </c>
      <c r="C72" s="1" t="b">
        <f>'Saisie des données'!C50=Dashboard!$B$10</f>
        <v>0</v>
      </c>
      <c r="D72" s="1" t="b">
        <f>MOD(ROW('Saisie des données'!I50),2)=1</f>
        <v>0</v>
      </c>
      <c r="E72" s="1" t="b">
        <f t="shared" si="0"/>
        <v>0</v>
      </c>
    </row>
    <row r="73" spans="1:5" x14ac:dyDescent="0.3">
      <c r="A73" s="1">
        <f>ROW('Saisie des données'!I51)</f>
        <v>51</v>
      </c>
      <c r="B73" s="1" t="b">
        <f>'Saisie des données'!B51=Dashboard!$B$8</f>
        <v>0</v>
      </c>
      <c r="C73" s="1" t="b">
        <f>'Saisie des données'!C51=Dashboard!$B$10</f>
        <v>0</v>
      </c>
      <c r="D73" s="1" t="b">
        <f>MOD(ROW('Saisie des données'!I51),2)=1</f>
        <v>1</v>
      </c>
      <c r="E73" s="1" t="b">
        <f t="shared" si="0"/>
        <v>0</v>
      </c>
    </row>
    <row r="74" spans="1:5" x14ac:dyDescent="0.3">
      <c r="A74" s="1">
        <f>ROW('Saisie des données'!I52)</f>
        <v>52</v>
      </c>
      <c r="B74" s="1" t="b">
        <f>'Saisie des données'!B52=Dashboard!$B$8</f>
        <v>0</v>
      </c>
      <c r="C74" s="1" t="b">
        <f>'Saisie des données'!C52=Dashboard!$B$10</f>
        <v>0</v>
      </c>
      <c r="D74" s="1" t="b">
        <f>MOD(ROW('Saisie des données'!I52),2)=1</f>
        <v>0</v>
      </c>
      <c r="E74" s="1" t="b">
        <f t="shared" si="0"/>
        <v>0</v>
      </c>
    </row>
    <row r="75" spans="1:5" x14ac:dyDescent="0.3">
      <c r="A75" s="1">
        <f>ROW('Saisie des données'!I53)</f>
        <v>53</v>
      </c>
      <c r="B75" s="1" t="b">
        <f>'Saisie des données'!B53=Dashboard!$B$8</f>
        <v>0</v>
      </c>
      <c r="C75" s="1" t="b">
        <f>'Saisie des données'!C53=Dashboard!$B$10</f>
        <v>0</v>
      </c>
      <c r="D75" s="1" t="b">
        <f>MOD(ROW('Saisie des données'!I53),2)=1</f>
        <v>1</v>
      </c>
      <c r="E75" s="1" t="b">
        <f>AND(B76,C76,D76)</f>
        <v>0</v>
      </c>
    </row>
    <row r="76" spans="1:5" x14ac:dyDescent="0.3">
      <c r="A76" s="1">
        <f>ROW('Saisie des données'!I54)</f>
        <v>54</v>
      </c>
      <c r="B76" s="1" t="b">
        <f>'Saisie des données'!B54=Dashboard!$B$8</f>
        <v>0</v>
      </c>
      <c r="C76" s="1" t="b">
        <f>'Saisie des données'!C54=Dashboard!$B$10</f>
        <v>0</v>
      </c>
      <c r="D76" s="1" t="b">
        <f>MOD(ROW('Saisie des données'!I54),2)=1</f>
        <v>0</v>
      </c>
      <c r="E76" s="1" t="b">
        <f t="shared" si="0"/>
        <v>0</v>
      </c>
    </row>
    <row r="77" spans="1:5" x14ac:dyDescent="0.3">
      <c r="A77" s="1">
        <f>ROW('Saisie des données'!I55)</f>
        <v>55</v>
      </c>
      <c r="B77" s="1" t="b">
        <f>'Saisie des données'!B55=Dashboard!$B$8</f>
        <v>0</v>
      </c>
      <c r="C77" s="1" t="b">
        <f>'Saisie des données'!C55=Dashboard!$B$10</f>
        <v>0</v>
      </c>
      <c r="D77" s="1" t="b">
        <f>MOD(ROW('Saisie des données'!I55),2)=1</f>
        <v>1</v>
      </c>
      <c r="E77" s="1" t="b">
        <f t="shared" si="0"/>
        <v>0</v>
      </c>
    </row>
    <row r="78" spans="1:5" x14ac:dyDescent="0.3">
      <c r="A78" s="1">
        <f>ROW('Saisie des données'!I56)</f>
        <v>56</v>
      </c>
      <c r="B78" s="1" t="b">
        <f>'Saisie des données'!B56=Dashboard!$B$8</f>
        <v>0</v>
      </c>
      <c r="C78" s="1" t="b">
        <f>'Saisie des données'!C56=Dashboard!$B$10</f>
        <v>0</v>
      </c>
      <c r="D78" s="1" t="b">
        <f>MOD(ROW('Saisie des données'!I56),2)=1</f>
        <v>0</v>
      </c>
      <c r="E78" s="1" t="b">
        <f t="shared" si="0"/>
        <v>0</v>
      </c>
    </row>
    <row r="79" spans="1:5" x14ac:dyDescent="0.3">
      <c r="A79" s="1">
        <f>ROW('Saisie des données'!I57)</f>
        <v>57</v>
      </c>
      <c r="B79" s="1" t="b">
        <f>'Saisie des données'!B57=Dashboard!$B$8</f>
        <v>0</v>
      </c>
      <c r="C79" s="1" t="b">
        <f>'Saisie des données'!C57=Dashboard!$B$10</f>
        <v>0</v>
      </c>
      <c r="D79" s="1" t="b">
        <f>MOD(ROW('Saisie des données'!I57),2)=1</f>
        <v>1</v>
      </c>
      <c r="E79" s="1" t="b">
        <f t="shared" si="0"/>
        <v>0</v>
      </c>
    </row>
    <row r="80" spans="1:5" x14ac:dyDescent="0.3">
      <c r="A80" s="1">
        <f>ROW('Saisie des données'!I58)</f>
        <v>58</v>
      </c>
      <c r="B80" s="1" t="b">
        <f>'Saisie des données'!B58=Dashboard!$B$8</f>
        <v>0</v>
      </c>
      <c r="C80" s="1" t="b">
        <f>'Saisie des données'!C58=Dashboard!$B$10</f>
        <v>0</v>
      </c>
      <c r="D80" s="1" t="b">
        <f>MOD(ROW('Saisie des données'!I58),2)=1</f>
        <v>0</v>
      </c>
      <c r="E80" s="1" t="b">
        <f t="shared" si="0"/>
        <v>0</v>
      </c>
    </row>
    <row r="81" spans="1:5" x14ac:dyDescent="0.3">
      <c r="A81" s="1">
        <f>ROW('Saisie des données'!I59)</f>
        <v>59</v>
      </c>
      <c r="B81" s="1" t="b">
        <f>'Saisie des données'!B59=Dashboard!$B$8</f>
        <v>0</v>
      </c>
      <c r="C81" s="1" t="b">
        <f>'Saisie des données'!C59=Dashboard!$B$10</f>
        <v>0</v>
      </c>
      <c r="D81" s="1" t="b">
        <f>MOD(ROW('Saisie des données'!I59),2)=1</f>
        <v>1</v>
      </c>
      <c r="E81" s="1" t="b">
        <f t="shared" si="0"/>
        <v>0</v>
      </c>
    </row>
    <row r="82" spans="1:5" x14ac:dyDescent="0.3">
      <c r="A82" s="1">
        <f>ROW('Saisie des données'!I60)</f>
        <v>60</v>
      </c>
      <c r="B82" s="1" t="b">
        <f>'Saisie des données'!B60=Dashboard!$B$8</f>
        <v>0</v>
      </c>
      <c r="C82" s="1" t="b">
        <f>'Saisie des données'!C60=Dashboard!$B$10</f>
        <v>0</v>
      </c>
      <c r="D82" s="1" t="b">
        <f>MOD(ROW('Saisie des données'!I60),2)=1</f>
        <v>0</v>
      </c>
      <c r="E82" s="1" t="b">
        <f t="shared" si="0"/>
        <v>0</v>
      </c>
    </row>
    <row r="83" spans="1:5" x14ac:dyDescent="0.3">
      <c r="A83" s="1">
        <f>ROW('Saisie des données'!I61)</f>
        <v>61</v>
      </c>
      <c r="B83" s="1" t="b">
        <f>'Saisie des données'!B61=Dashboard!$B$8</f>
        <v>0</v>
      </c>
      <c r="C83" s="1" t="b">
        <f>'Saisie des données'!C61=Dashboard!$B$10</f>
        <v>0</v>
      </c>
      <c r="D83" s="1" t="b">
        <f>MOD(ROW('Saisie des données'!I61),2)=1</f>
        <v>1</v>
      </c>
      <c r="E83" s="1" t="b">
        <f t="shared" si="0"/>
        <v>0</v>
      </c>
    </row>
    <row r="84" spans="1:5" x14ac:dyDescent="0.3">
      <c r="A84" s="1">
        <f>ROW('Saisie des données'!I62)</f>
        <v>62</v>
      </c>
      <c r="B84" s="1" t="b">
        <f>'Saisie des données'!B62=Dashboard!$B$8</f>
        <v>0</v>
      </c>
      <c r="C84" s="1" t="b">
        <f>'Saisie des données'!C62=Dashboard!$B$10</f>
        <v>0</v>
      </c>
      <c r="D84" s="1" t="b">
        <f>MOD(ROW('Saisie des données'!I62),2)=1</f>
        <v>0</v>
      </c>
      <c r="E84" s="1" t="b">
        <f t="shared" si="0"/>
        <v>0</v>
      </c>
    </row>
    <row r="85" spans="1:5" x14ac:dyDescent="0.3">
      <c r="A85" s="1">
        <f>ROW('Saisie des données'!I63)</f>
        <v>63</v>
      </c>
      <c r="B85" s="1" t="b">
        <f>'Saisie des données'!B63=Dashboard!$B$8</f>
        <v>0</v>
      </c>
      <c r="C85" s="1" t="b">
        <f>'Saisie des données'!C63=Dashboard!$B$10</f>
        <v>0</v>
      </c>
      <c r="D85" s="1" t="b">
        <f>MOD(ROW('Saisie des données'!I63),2)=1</f>
        <v>1</v>
      </c>
      <c r="E85" s="1" t="b">
        <f t="shared" si="0"/>
        <v>0</v>
      </c>
    </row>
    <row r="86" spans="1:5" x14ac:dyDescent="0.3">
      <c r="A86" s="1">
        <f>ROW('Saisie des données'!I64)</f>
        <v>64</v>
      </c>
      <c r="B86" s="1" t="b">
        <f>'Saisie des données'!B64=Dashboard!$B$8</f>
        <v>0</v>
      </c>
      <c r="C86" s="1" t="b">
        <f>'Saisie des données'!C64=Dashboard!$B$10</f>
        <v>0</v>
      </c>
      <c r="D86" s="1" t="b">
        <f>MOD(ROW('Saisie des données'!I64),2)=1</f>
        <v>0</v>
      </c>
      <c r="E86" s="1" t="b">
        <f t="shared" si="0"/>
        <v>0</v>
      </c>
    </row>
    <row r="87" spans="1:5" x14ac:dyDescent="0.3">
      <c r="A87" s="1">
        <f>ROW('Saisie des données'!I65)</f>
        <v>65</v>
      </c>
      <c r="B87" s="1" t="b">
        <f>'Saisie des données'!B65=Dashboard!$B$8</f>
        <v>0</v>
      </c>
      <c r="C87" s="1" t="b">
        <f>'Saisie des données'!C65=Dashboard!$B$10</f>
        <v>0</v>
      </c>
      <c r="D87" s="1" t="b">
        <f>MOD(ROW('Saisie des données'!I65),2)=1</f>
        <v>1</v>
      </c>
      <c r="E87" s="1" t="b">
        <f t="shared" si="0"/>
        <v>0</v>
      </c>
    </row>
    <row r="88" spans="1:5" x14ac:dyDescent="0.3">
      <c r="A88" s="1">
        <f>ROW('Saisie des données'!I66)</f>
        <v>66</v>
      </c>
      <c r="B88" s="1" t="b">
        <f>'Saisie des données'!B66=Dashboard!$B$8</f>
        <v>0</v>
      </c>
      <c r="C88" s="1" t="b">
        <f>'Saisie des données'!C66=Dashboard!$B$10</f>
        <v>0</v>
      </c>
      <c r="D88" s="1" t="b">
        <f>MOD(ROW('Saisie des données'!I66),2)=1</f>
        <v>0</v>
      </c>
      <c r="E88" s="1" t="b">
        <f t="shared" si="0"/>
        <v>0</v>
      </c>
    </row>
    <row r="89" spans="1:5" x14ac:dyDescent="0.3">
      <c r="A89" s="1">
        <f>ROW('Saisie des données'!I67)</f>
        <v>67</v>
      </c>
      <c r="B89" s="1" t="b">
        <f>'Saisie des données'!B67=Dashboard!$B$8</f>
        <v>0</v>
      </c>
      <c r="C89" s="1" t="b">
        <f>'Saisie des données'!C67=Dashboard!$B$10</f>
        <v>0</v>
      </c>
      <c r="D89" s="1" t="b">
        <f>MOD(ROW('Saisie des données'!I67),2)=1</f>
        <v>1</v>
      </c>
      <c r="E89" s="1" t="b">
        <f t="shared" ref="E89:E93" si="1">AND(B90,C90,D90)</f>
        <v>0</v>
      </c>
    </row>
    <row r="90" spans="1:5" x14ac:dyDescent="0.3">
      <c r="A90" s="1">
        <f>ROW('Saisie des données'!I68)</f>
        <v>68</v>
      </c>
      <c r="B90" s="1" t="b">
        <f>'Saisie des données'!B68=Dashboard!$B$8</f>
        <v>0</v>
      </c>
      <c r="C90" s="1" t="b">
        <f>'Saisie des données'!C68=Dashboard!$B$10</f>
        <v>0</v>
      </c>
      <c r="D90" s="1" t="b">
        <f>MOD(ROW('Saisie des données'!I68),2)=1</f>
        <v>0</v>
      </c>
      <c r="E90" s="1" t="b">
        <f t="shared" si="1"/>
        <v>0</v>
      </c>
    </row>
    <row r="91" spans="1:5" x14ac:dyDescent="0.3">
      <c r="A91" s="1">
        <f>ROW('Saisie des données'!I69)</f>
        <v>69</v>
      </c>
      <c r="B91" s="1" t="b">
        <f>'Saisie des données'!B69=Dashboard!$B$8</f>
        <v>0</v>
      </c>
      <c r="C91" s="1" t="b">
        <f>'Saisie des données'!C69=Dashboard!$B$10</f>
        <v>0</v>
      </c>
      <c r="D91" s="1" t="b">
        <f>MOD(ROW('Saisie des données'!I69),2)=1</f>
        <v>1</v>
      </c>
      <c r="E91" s="1" t="b">
        <f t="shared" si="1"/>
        <v>0</v>
      </c>
    </row>
    <row r="92" spans="1:5" x14ac:dyDescent="0.3">
      <c r="A92" s="1">
        <f>ROW('Saisie des données'!I70)</f>
        <v>70</v>
      </c>
      <c r="B92" s="1" t="b">
        <f>'Saisie des données'!B70=Dashboard!$B$8</f>
        <v>0</v>
      </c>
      <c r="C92" s="1" t="b">
        <f>'Saisie des données'!C70=Dashboard!$B$10</f>
        <v>0</v>
      </c>
      <c r="D92" s="1" t="b">
        <f>MOD(ROW('Saisie des données'!I70),2)=1</f>
        <v>0</v>
      </c>
      <c r="E92" s="1" t="b">
        <f t="shared" si="1"/>
        <v>0</v>
      </c>
    </row>
    <row r="93" spans="1:5" x14ac:dyDescent="0.3">
      <c r="A93" s="1">
        <f>ROW('Saisie des données'!I71)</f>
        <v>71</v>
      </c>
      <c r="B93" s="1" t="b">
        <f>'Saisie des données'!B71=Dashboard!$B$8</f>
        <v>0</v>
      </c>
      <c r="C93" s="1" t="b">
        <f>'Saisie des données'!C71=Dashboard!$B$10</f>
        <v>0</v>
      </c>
      <c r="D93" s="1" t="b">
        <f>MOD(ROW('Saisie des données'!I71),2)=1</f>
        <v>1</v>
      </c>
      <c r="E93" s="1" t="b">
        <f t="shared" si="1"/>
        <v>0</v>
      </c>
    </row>
    <row r="94" spans="1:5" x14ac:dyDescent="0.3">
      <c r="A94" s="1">
        <f>ROW('Saisie des données'!I72)</f>
        <v>72</v>
      </c>
      <c r="B94" s="1" t="b">
        <f>'Saisie des données'!B72=Dashboard!$B$8</f>
        <v>0</v>
      </c>
      <c r="C94" s="1" t="b">
        <f>'Saisie des données'!C72=Dashboard!$B$10</f>
        <v>0</v>
      </c>
      <c r="D94" s="1" t="b">
        <f>MOD(ROW('Saisie des données'!I72),2)=1</f>
        <v>0</v>
      </c>
      <c r="E94" s="1" t="b">
        <f>AND(B95,C95,D95)</f>
        <v>0</v>
      </c>
    </row>
    <row r="95" spans="1:5" x14ac:dyDescent="0.3">
      <c r="A95" s="1">
        <f>ROW('Saisie des données'!I73)</f>
        <v>73</v>
      </c>
      <c r="B95" s="1" t="b">
        <f>'Saisie des données'!B73=Dashboard!$B$8</f>
        <v>0</v>
      </c>
      <c r="C95" s="1" t="b">
        <f>'Saisie des données'!C73=Dashboard!$B$10</f>
        <v>0</v>
      </c>
      <c r="D95" s="1" t="b">
        <f>MOD(ROW('Saisie des données'!I73),2)=1</f>
        <v>1</v>
      </c>
      <c r="E95" s="1" t="b">
        <f t="shared" ref="E95:E113" si="2">AND(B96,C96,D96)</f>
        <v>0</v>
      </c>
    </row>
    <row r="96" spans="1:5" x14ac:dyDescent="0.3">
      <c r="A96" s="1">
        <f>ROW('Saisie des données'!I74)</f>
        <v>74</v>
      </c>
      <c r="B96" s="1" t="b">
        <f>'Saisie des données'!B74=Dashboard!$B$8</f>
        <v>0</v>
      </c>
      <c r="C96" s="1" t="b">
        <f>'Saisie des données'!C74=Dashboard!$B$10</f>
        <v>0</v>
      </c>
      <c r="D96" s="1" t="b">
        <f>MOD(ROW('Saisie des données'!I74),2)=1</f>
        <v>0</v>
      </c>
      <c r="E96" s="1" t="b">
        <f t="shared" si="2"/>
        <v>0</v>
      </c>
    </row>
    <row r="97" spans="1:5" x14ac:dyDescent="0.3">
      <c r="A97" s="1">
        <f>ROW('Saisie des données'!I75)</f>
        <v>75</v>
      </c>
      <c r="B97" s="1" t="b">
        <f>'Saisie des données'!B75=Dashboard!$B$8</f>
        <v>0</v>
      </c>
      <c r="C97" s="1" t="b">
        <f>'Saisie des données'!C75=Dashboard!$B$10</f>
        <v>0</v>
      </c>
      <c r="D97" s="1" t="b">
        <f>MOD(ROW('Saisie des données'!I75),2)=1</f>
        <v>1</v>
      </c>
      <c r="E97" s="1" t="b">
        <f t="shared" si="2"/>
        <v>0</v>
      </c>
    </row>
    <row r="98" spans="1:5" x14ac:dyDescent="0.3">
      <c r="A98" s="1">
        <f>ROW('Saisie des données'!I76)</f>
        <v>76</v>
      </c>
      <c r="B98" s="1" t="b">
        <f>'Saisie des données'!B76=Dashboard!$B$8</f>
        <v>0</v>
      </c>
      <c r="C98" s="1" t="b">
        <f>'Saisie des données'!C76=Dashboard!$B$10</f>
        <v>0</v>
      </c>
      <c r="D98" s="1" t="b">
        <f>MOD(ROW('Saisie des données'!I76),2)=1</f>
        <v>0</v>
      </c>
      <c r="E98" s="1" t="b">
        <f t="shared" si="2"/>
        <v>0</v>
      </c>
    </row>
    <row r="99" spans="1:5" x14ac:dyDescent="0.3">
      <c r="A99" s="1">
        <f>ROW('Saisie des données'!I77)</f>
        <v>77</v>
      </c>
      <c r="B99" s="1" t="b">
        <f>'Saisie des données'!B77=Dashboard!$B$8</f>
        <v>0</v>
      </c>
      <c r="C99" s="1" t="b">
        <f>'Saisie des données'!C77=Dashboard!$B$10</f>
        <v>0</v>
      </c>
      <c r="D99" s="1" t="b">
        <f>MOD(ROW('Saisie des données'!I77),2)=1</f>
        <v>1</v>
      </c>
      <c r="E99" s="1" t="b">
        <f t="shared" si="2"/>
        <v>0</v>
      </c>
    </row>
    <row r="100" spans="1:5" x14ac:dyDescent="0.3">
      <c r="A100" s="1">
        <f>ROW('Saisie des données'!I78)</f>
        <v>78</v>
      </c>
      <c r="B100" s="1" t="b">
        <f>'Saisie des données'!B78=Dashboard!$B$8</f>
        <v>0</v>
      </c>
      <c r="C100" s="1" t="b">
        <f>'Saisie des données'!C78=Dashboard!$B$10</f>
        <v>0</v>
      </c>
      <c r="D100" s="1" t="b">
        <f>MOD(ROW('Saisie des données'!I78),2)=1</f>
        <v>0</v>
      </c>
      <c r="E100" s="1" t="b">
        <f t="shared" si="2"/>
        <v>0</v>
      </c>
    </row>
    <row r="101" spans="1:5" x14ac:dyDescent="0.3">
      <c r="A101" s="1">
        <f>ROW('Saisie des données'!I79)</f>
        <v>79</v>
      </c>
      <c r="B101" s="1" t="b">
        <f>'Saisie des données'!B79=Dashboard!$B$8</f>
        <v>0</v>
      </c>
      <c r="C101" s="1" t="b">
        <f>'Saisie des données'!C79=Dashboard!$B$10</f>
        <v>0</v>
      </c>
      <c r="D101" s="1" t="b">
        <f>MOD(ROW('Saisie des données'!I79),2)=1</f>
        <v>1</v>
      </c>
      <c r="E101" s="1" t="b">
        <f t="shared" si="2"/>
        <v>0</v>
      </c>
    </row>
    <row r="102" spans="1:5" x14ac:dyDescent="0.3">
      <c r="A102" s="1">
        <f>ROW('Saisie des données'!I80)</f>
        <v>80</v>
      </c>
      <c r="B102" s="1" t="b">
        <f>'Saisie des données'!B80=Dashboard!$B$8</f>
        <v>0</v>
      </c>
      <c r="C102" s="1" t="b">
        <f>'Saisie des données'!C80=Dashboard!$B$10</f>
        <v>0</v>
      </c>
      <c r="D102" s="1" t="b">
        <f>MOD(ROW('Saisie des données'!I80),2)=1</f>
        <v>0</v>
      </c>
      <c r="E102" s="1" t="b">
        <f t="shared" si="2"/>
        <v>0</v>
      </c>
    </row>
    <row r="103" spans="1:5" x14ac:dyDescent="0.3">
      <c r="A103" s="1">
        <f>ROW('Saisie des données'!I81)</f>
        <v>81</v>
      </c>
      <c r="B103" s="1" t="b">
        <f>'Saisie des données'!B81=Dashboard!$B$8</f>
        <v>0</v>
      </c>
      <c r="C103" s="1" t="b">
        <f>'Saisie des données'!C81=Dashboard!$B$10</f>
        <v>0</v>
      </c>
      <c r="D103" s="1" t="b">
        <f>MOD(ROW('Saisie des données'!I81),2)=1</f>
        <v>1</v>
      </c>
      <c r="E103" s="1" t="b">
        <f t="shared" si="2"/>
        <v>0</v>
      </c>
    </row>
    <row r="104" spans="1:5" x14ac:dyDescent="0.3">
      <c r="A104" s="1">
        <f>ROW('Saisie des données'!I82)</f>
        <v>82</v>
      </c>
      <c r="B104" s="1" t="b">
        <f>'Saisie des données'!B82=Dashboard!$B$8</f>
        <v>0</v>
      </c>
      <c r="C104" s="1" t="b">
        <f>'Saisie des données'!C82=Dashboard!$B$10</f>
        <v>0</v>
      </c>
      <c r="D104" s="1" t="b">
        <f>MOD(ROW('Saisie des données'!I82),2)=1</f>
        <v>0</v>
      </c>
      <c r="E104" s="1" t="b">
        <f t="shared" si="2"/>
        <v>0</v>
      </c>
    </row>
    <row r="105" spans="1:5" x14ac:dyDescent="0.3">
      <c r="A105" s="1">
        <f>ROW('Saisie des données'!I83)</f>
        <v>83</v>
      </c>
      <c r="B105" s="1" t="b">
        <f>'Saisie des données'!B83=Dashboard!$B$8</f>
        <v>0</v>
      </c>
      <c r="C105" s="1" t="b">
        <f>'Saisie des données'!C83=Dashboard!$B$10</f>
        <v>0</v>
      </c>
      <c r="D105" s="1" t="b">
        <f>MOD(ROW('Saisie des données'!I83),2)=1</f>
        <v>1</v>
      </c>
      <c r="E105" s="1" t="b">
        <f t="shared" si="2"/>
        <v>0</v>
      </c>
    </row>
    <row r="106" spans="1:5" x14ac:dyDescent="0.3">
      <c r="A106" s="1">
        <f>ROW('Saisie des données'!I84)</f>
        <v>84</v>
      </c>
      <c r="B106" s="1" t="b">
        <f>'Saisie des données'!B84=Dashboard!$B$8</f>
        <v>0</v>
      </c>
      <c r="C106" s="1" t="b">
        <f>'Saisie des données'!C84=Dashboard!$B$10</f>
        <v>0</v>
      </c>
      <c r="D106" s="1" t="b">
        <f>MOD(ROW('Saisie des données'!I84),2)=1</f>
        <v>0</v>
      </c>
      <c r="E106" s="1" t="b">
        <f t="shared" si="2"/>
        <v>0</v>
      </c>
    </row>
    <row r="107" spans="1:5" x14ac:dyDescent="0.3">
      <c r="A107" s="1">
        <f>ROW('Saisie des données'!I85)</f>
        <v>85</v>
      </c>
      <c r="B107" s="1" t="b">
        <f>'Saisie des données'!B85=Dashboard!$B$8</f>
        <v>0</v>
      </c>
      <c r="C107" s="1" t="b">
        <f>'Saisie des données'!C85=Dashboard!$B$10</f>
        <v>0</v>
      </c>
      <c r="D107" s="1" t="b">
        <f>MOD(ROW('Saisie des données'!I85),2)=1</f>
        <v>1</v>
      </c>
      <c r="E107" s="1" t="b">
        <f t="shared" si="2"/>
        <v>0</v>
      </c>
    </row>
    <row r="108" spans="1:5" x14ac:dyDescent="0.3">
      <c r="A108" s="1">
        <f>ROW('Saisie des données'!I86)</f>
        <v>86</v>
      </c>
      <c r="B108" s="1" t="b">
        <f>'Saisie des données'!B86=Dashboard!$B$8</f>
        <v>0</v>
      </c>
      <c r="C108" s="1" t="b">
        <f>'Saisie des données'!C86=Dashboard!$B$10</f>
        <v>0</v>
      </c>
      <c r="D108" s="1" t="b">
        <f>MOD(ROW('Saisie des données'!I86),2)=1</f>
        <v>0</v>
      </c>
      <c r="E108" s="1" t="b">
        <f t="shared" si="2"/>
        <v>0</v>
      </c>
    </row>
    <row r="109" spans="1:5" x14ac:dyDescent="0.3">
      <c r="A109" s="1">
        <f>ROW('Saisie des données'!I87)</f>
        <v>87</v>
      </c>
      <c r="B109" s="1" t="b">
        <f>'Saisie des données'!B87=Dashboard!$B$8</f>
        <v>0</v>
      </c>
      <c r="C109" s="1" t="b">
        <f>'Saisie des données'!C87=Dashboard!$B$10</f>
        <v>0</v>
      </c>
      <c r="D109" s="1" t="b">
        <f>MOD(ROW('Saisie des données'!I87),2)=1</f>
        <v>1</v>
      </c>
      <c r="E109" s="1" t="b">
        <f t="shared" si="2"/>
        <v>0</v>
      </c>
    </row>
    <row r="110" spans="1:5" x14ac:dyDescent="0.3">
      <c r="A110" s="1">
        <f>ROW('Saisie des données'!I88)</f>
        <v>88</v>
      </c>
      <c r="B110" s="1" t="b">
        <f>'Saisie des données'!B88=Dashboard!$B$8</f>
        <v>0</v>
      </c>
      <c r="C110" s="1" t="b">
        <f>'Saisie des données'!C88=Dashboard!$B$10</f>
        <v>0</v>
      </c>
      <c r="D110" s="1" t="b">
        <f>MOD(ROW('Saisie des données'!I88),2)=1</f>
        <v>0</v>
      </c>
      <c r="E110" s="1" t="b">
        <f t="shared" si="2"/>
        <v>0</v>
      </c>
    </row>
    <row r="111" spans="1:5" x14ac:dyDescent="0.3">
      <c r="A111" s="1">
        <f>ROW('Saisie des données'!I89)</f>
        <v>89</v>
      </c>
      <c r="B111" s="1" t="b">
        <f>'Saisie des données'!B89=Dashboard!$B$8</f>
        <v>0</v>
      </c>
      <c r="C111" s="1" t="b">
        <f>'Saisie des données'!C89=Dashboard!$B$10</f>
        <v>0</v>
      </c>
      <c r="D111" s="1" t="b">
        <f>MOD(ROW('Saisie des données'!I89),2)=1</f>
        <v>1</v>
      </c>
      <c r="E111" s="1" t="b">
        <f t="shared" si="2"/>
        <v>0</v>
      </c>
    </row>
    <row r="112" spans="1:5" x14ac:dyDescent="0.3">
      <c r="A112" s="1">
        <f>ROW('Saisie des données'!I90)</f>
        <v>90</v>
      </c>
      <c r="B112" s="1" t="b">
        <f>'Saisie des données'!B90=Dashboard!$B$8</f>
        <v>0</v>
      </c>
      <c r="C112" s="1" t="b">
        <f>'Saisie des données'!C90=Dashboard!$B$10</f>
        <v>0</v>
      </c>
      <c r="D112" s="1" t="b">
        <f>MOD(ROW('Saisie des données'!I90),2)=1</f>
        <v>0</v>
      </c>
      <c r="E112" s="1" t="b">
        <f t="shared" si="2"/>
        <v>0</v>
      </c>
    </row>
    <row r="113" spans="1:5" x14ac:dyDescent="0.3">
      <c r="A113" s="1">
        <f>ROW('Saisie des données'!I91)</f>
        <v>91</v>
      </c>
      <c r="B113" s="1" t="b">
        <f>'Saisie des données'!B91=Dashboard!$B$8</f>
        <v>0</v>
      </c>
      <c r="C113" s="1" t="b">
        <f>'Saisie des données'!C91=Dashboard!$B$10</f>
        <v>0</v>
      </c>
      <c r="D113" s="1" t="b">
        <f>MOD(ROW('Saisie des données'!I91),2)=1</f>
        <v>1</v>
      </c>
      <c r="E113" s="1" t="b">
        <f t="shared" si="2"/>
        <v>0</v>
      </c>
    </row>
    <row r="114" spans="1:5" x14ac:dyDescent="0.3">
      <c r="A114" s="1">
        <f>ROW('Saisie des données'!I92)</f>
        <v>92</v>
      </c>
      <c r="B114" s="1" t="b">
        <f>'Saisie des données'!B92=Dashboard!$B$8</f>
        <v>0</v>
      </c>
      <c r="C114" s="1" t="b">
        <f>'Saisie des données'!C92=Dashboard!$B$10</f>
        <v>0</v>
      </c>
      <c r="D114" s="1" t="b">
        <f>MOD(ROW('Saisie des données'!I92),2)=1</f>
        <v>0</v>
      </c>
      <c r="E114" s="1" t="b">
        <f>AND(B115,C115,D115)</f>
        <v>0</v>
      </c>
    </row>
    <row r="115" spans="1:5" x14ac:dyDescent="0.3">
      <c r="A115" s="1">
        <f>ROW('Saisie des données'!I93)</f>
        <v>93</v>
      </c>
      <c r="B115" s="1" t="b">
        <f>'Saisie des données'!B93=Dashboard!$B$8</f>
        <v>0</v>
      </c>
      <c r="C115" s="1" t="b">
        <f>'Saisie des données'!C93=Dashboard!$B$10</f>
        <v>0</v>
      </c>
      <c r="D115" s="1" t="b">
        <f>MOD(ROW('Saisie des données'!I93),2)=1</f>
        <v>1</v>
      </c>
      <c r="E115" s="1" t="b">
        <f t="shared" ref="E115:E136" si="3">AND(B116,C116,D116)</f>
        <v>0</v>
      </c>
    </row>
    <row r="116" spans="1:5" x14ac:dyDescent="0.3">
      <c r="A116" s="1">
        <f>ROW('Saisie des données'!I94)</f>
        <v>94</v>
      </c>
      <c r="B116" s="1" t="b">
        <f>'Saisie des données'!B94=Dashboard!$B$8</f>
        <v>0</v>
      </c>
      <c r="C116" s="1" t="b">
        <f>'Saisie des données'!C94=Dashboard!$B$10</f>
        <v>0</v>
      </c>
      <c r="D116" s="1" t="b">
        <f>MOD(ROW('Saisie des données'!I94),2)=1</f>
        <v>0</v>
      </c>
      <c r="E116" s="1" t="b">
        <f t="shared" si="3"/>
        <v>0</v>
      </c>
    </row>
    <row r="117" spans="1:5" x14ac:dyDescent="0.3">
      <c r="A117" s="1">
        <f>ROW('Saisie des données'!I95)</f>
        <v>95</v>
      </c>
      <c r="B117" s="1" t="b">
        <f>'Saisie des données'!B95=Dashboard!$B$8</f>
        <v>0</v>
      </c>
      <c r="C117" s="1" t="b">
        <f>'Saisie des données'!C95=Dashboard!$B$10</f>
        <v>0</v>
      </c>
      <c r="D117" s="1" t="b">
        <f>MOD(ROW('Saisie des données'!I95),2)=1</f>
        <v>1</v>
      </c>
      <c r="E117" s="1" t="b">
        <f t="shared" si="3"/>
        <v>0</v>
      </c>
    </row>
    <row r="118" spans="1:5" x14ac:dyDescent="0.3">
      <c r="A118" s="1">
        <f>ROW('Saisie des données'!I96)</f>
        <v>96</v>
      </c>
      <c r="B118" s="1" t="b">
        <f>'Saisie des données'!B96=Dashboard!$B$8</f>
        <v>0</v>
      </c>
      <c r="C118" s="1" t="b">
        <f>'Saisie des données'!C96=Dashboard!$B$10</f>
        <v>0</v>
      </c>
      <c r="D118" s="1" t="b">
        <f>MOD(ROW('Saisie des données'!I96),2)=1</f>
        <v>0</v>
      </c>
      <c r="E118" s="1" t="b">
        <f t="shared" si="3"/>
        <v>0</v>
      </c>
    </row>
    <row r="119" spans="1:5" x14ac:dyDescent="0.3">
      <c r="A119" s="1">
        <f>ROW('Saisie des données'!I97)</f>
        <v>97</v>
      </c>
      <c r="B119" s="1" t="b">
        <f>'Saisie des données'!B97=Dashboard!$B$8</f>
        <v>0</v>
      </c>
      <c r="C119" s="1" t="b">
        <f>'Saisie des données'!C97=Dashboard!$B$10</f>
        <v>0</v>
      </c>
      <c r="D119" s="1" t="b">
        <f>MOD(ROW('Saisie des données'!I97),2)=1</f>
        <v>1</v>
      </c>
      <c r="E119" s="1" t="b">
        <f t="shared" si="3"/>
        <v>0</v>
      </c>
    </row>
    <row r="120" spans="1:5" x14ac:dyDescent="0.3">
      <c r="A120" s="1">
        <f>ROW('Saisie des données'!I98)</f>
        <v>98</v>
      </c>
      <c r="B120" s="1" t="b">
        <f>'Saisie des données'!B98=Dashboard!$B$8</f>
        <v>0</v>
      </c>
      <c r="C120" s="1" t="b">
        <f>'Saisie des données'!C98=Dashboard!$B$10</f>
        <v>0</v>
      </c>
      <c r="D120" s="1" t="b">
        <f>MOD(ROW('Saisie des données'!I98),2)=1</f>
        <v>0</v>
      </c>
      <c r="E120" s="1" t="b">
        <f t="shared" si="3"/>
        <v>0</v>
      </c>
    </row>
    <row r="121" spans="1:5" x14ac:dyDescent="0.3">
      <c r="A121" s="1">
        <f>ROW('Saisie des données'!I99)</f>
        <v>99</v>
      </c>
      <c r="B121" s="1" t="b">
        <f>'Saisie des données'!B99=Dashboard!$B$8</f>
        <v>0</v>
      </c>
      <c r="C121" s="1" t="b">
        <f>'Saisie des données'!C99=Dashboard!$B$10</f>
        <v>0</v>
      </c>
      <c r="D121" s="1" t="b">
        <f>MOD(ROW('Saisie des données'!I99),2)=1</f>
        <v>1</v>
      </c>
      <c r="E121" s="1" t="b">
        <f t="shared" si="3"/>
        <v>0</v>
      </c>
    </row>
    <row r="122" spans="1:5" x14ac:dyDescent="0.3">
      <c r="A122" s="1">
        <f>ROW('Saisie des données'!I100)</f>
        <v>100</v>
      </c>
      <c r="B122" s="1" t="b">
        <f>'Saisie des données'!B100=Dashboard!$B$8</f>
        <v>0</v>
      </c>
      <c r="C122" s="1" t="b">
        <f>'Saisie des données'!C100=Dashboard!$B$10</f>
        <v>0</v>
      </c>
      <c r="D122" s="1" t="b">
        <f>MOD(ROW('Saisie des données'!I100),2)=1</f>
        <v>0</v>
      </c>
      <c r="E122" s="1" t="b">
        <f t="shared" si="3"/>
        <v>0</v>
      </c>
    </row>
    <row r="123" spans="1:5" x14ac:dyDescent="0.3">
      <c r="A123" s="1">
        <f>ROW('Saisie des données'!I101)</f>
        <v>101</v>
      </c>
      <c r="B123" s="1" t="b">
        <f>'Saisie des données'!B101=Dashboard!$B$8</f>
        <v>0</v>
      </c>
      <c r="C123" s="1" t="b">
        <f>'Saisie des données'!C101=Dashboard!$B$10</f>
        <v>0</v>
      </c>
      <c r="D123" s="1" t="b">
        <f>MOD(ROW('Saisie des données'!I101),2)=1</f>
        <v>1</v>
      </c>
      <c r="E123" s="1" t="b">
        <f t="shared" si="3"/>
        <v>0</v>
      </c>
    </row>
    <row r="124" spans="1:5" x14ac:dyDescent="0.3">
      <c r="A124" s="1">
        <f>ROW('Saisie des données'!I102)</f>
        <v>102</v>
      </c>
      <c r="B124" s="1" t="b">
        <f>'Saisie des données'!B102=Dashboard!$B$8</f>
        <v>0</v>
      </c>
      <c r="C124" s="1" t="b">
        <f>'Saisie des données'!C102=Dashboard!$B$10</f>
        <v>0</v>
      </c>
      <c r="D124" s="1" t="b">
        <f>MOD(ROW('Saisie des données'!I102),2)=1</f>
        <v>0</v>
      </c>
      <c r="E124" s="1" t="b">
        <f t="shared" si="3"/>
        <v>0</v>
      </c>
    </row>
    <row r="125" spans="1:5" x14ac:dyDescent="0.3">
      <c r="A125" s="1">
        <f>ROW('Saisie des données'!I103)</f>
        <v>103</v>
      </c>
      <c r="B125" s="1" t="b">
        <f>'Saisie des données'!B103=Dashboard!$B$8</f>
        <v>0</v>
      </c>
      <c r="C125" s="1" t="b">
        <f>'Saisie des données'!C103=Dashboard!$B$10</f>
        <v>0</v>
      </c>
      <c r="D125" s="1" t="b">
        <f>MOD(ROW('Saisie des données'!I103),2)=1</f>
        <v>1</v>
      </c>
      <c r="E125" s="1" t="b">
        <f t="shared" si="3"/>
        <v>0</v>
      </c>
    </row>
    <row r="126" spans="1:5" x14ac:dyDescent="0.3">
      <c r="A126" s="1">
        <f>ROW('Saisie des données'!I104)</f>
        <v>104</v>
      </c>
      <c r="B126" s="1" t="b">
        <f>'Saisie des données'!B104=Dashboard!$B$8</f>
        <v>0</v>
      </c>
      <c r="C126" s="1" t="b">
        <f>'Saisie des données'!C104=Dashboard!$B$10</f>
        <v>0</v>
      </c>
      <c r="D126" s="1" t="b">
        <f>MOD(ROW('Saisie des données'!I104),2)=1</f>
        <v>0</v>
      </c>
      <c r="E126" s="1" t="b">
        <f t="shared" si="3"/>
        <v>0</v>
      </c>
    </row>
    <row r="127" spans="1:5" x14ac:dyDescent="0.3">
      <c r="A127" s="1">
        <f>ROW('Saisie des données'!I105)</f>
        <v>105</v>
      </c>
      <c r="B127" s="1" t="b">
        <f>'Saisie des données'!B105=Dashboard!$B$8</f>
        <v>0</v>
      </c>
      <c r="C127" s="1" t="b">
        <f>'Saisie des données'!C105=Dashboard!$B$10</f>
        <v>0</v>
      </c>
      <c r="D127" s="1" t="b">
        <f>MOD(ROW('Saisie des données'!I105),2)=1</f>
        <v>1</v>
      </c>
      <c r="E127" s="1" t="b">
        <f t="shared" si="3"/>
        <v>0</v>
      </c>
    </row>
    <row r="128" spans="1:5" x14ac:dyDescent="0.3">
      <c r="A128" s="1">
        <f>ROW('Saisie des données'!I106)</f>
        <v>106</v>
      </c>
      <c r="B128" s="1" t="b">
        <f>'Saisie des données'!B106=Dashboard!$B$8</f>
        <v>0</v>
      </c>
      <c r="C128" s="1" t="b">
        <f>'Saisie des données'!C106=Dashboard!$B$10</f>
        <v>0</v>
      </c>
      <c r="D128" s="1" t="b">
        <f>MOD(ROW('Saisie des données'!I106),2)=1</f>
        <v>0</v>
      </c>
      <c r="E128" s="1" t="b">
        <f t="shared" si="3"/>
        <v>0</v>
      </c>
    </row>
    <row r="129" spans="1:5" x14ac:dyDescent="0.3">
      <c r="A129" s="1">
        <f>ROW('Saisie des données'!I107)</f>
        <v>107</v>
      </c>
      <c r="B129" s="1" t="b">
        <f>'Saisie des données'!B107=Dashboard!$B$8</f>
        <v>0</v>
      </c>
      <c r="C129" s="1" t="b">
        <f>'Saisie des données'!C107=Dashboard!$B$10</f>
        <v>0</v>
      </c>
      <c r="D129" s="1" t="b">
        <f>MOD(ROW('Saisie des données'!I107),2)=1</f>
        <v>1</v>
      </c>
      <c r="E129" s="1" t="b">
        <f t="shared" si="3"/>
        <v>0</v>
      </c>
    </row>
    <row r="130" spans="1:5" x14ac:dyDescent="0.3">
      <c r="A130" s="1">
        <f>ROW('Saisie des données'!I108)</f>
        <v>108</v>
      </c>
      <c r="B130" s="1" t="b">
        <f>'Saisie des données'!B108=Dashboard!$B$8</f>
        <v>0</v>
      </c>
      <c r="C130" s="1" t="b">
        <f>'Saisie des données'!C108=Dashboard!$B$10</f>
        <v>0</v>
      </c>
      <c r="D130" s="1" t="b">
        <f>MOD(ROW('Saisie des données'!I108),2)=1</f>
        <v>0</v>
      </c>
      <c r="E130" s="1" t="b">
        <f t="shared" si="3"/>
        <v>0</v>
      </c>
    </row>
    <row r="131" spans="1:5" x14ac:dyDescent="0.3">
      <c r="A131" s="1">
        <f>ROW('Saisie des données'!I109)</f>
        <v>109</v>
      </c>
      <c r="B131" s="1" t="b">
        <f>'Saisie des données'!B109=Dashboard!$B$8</f>
        <v>0</v>
      </c>
      <c r="C131" s="1" t="b">
        <f>'Saisie des données'!C109=Dashboard!$B$10</f>
        <v>0</v>
      </c>
      <c r="D131" s="1" t="b">
        <f>MOD(ROW('Saisie des données'!I109),2)=1</f>
        <v>1</v>
      </c>
      <c r="E131" s="1" t="b">
        <f t="shared" si="3"/>
        <v>0</v>
      </c>
    </row>
    <row r="132" spans="1:5" x14ac:dyDescent="0.3">
      <c r="A132" s="1">
        <f>ROW('Saisie des données'!I110)</f>
        <v>110</v>
      </c>
      <c r="B132" s="1" t="b">
        <f>'Saisie des données'!B110=Dashboard!$B$8</f>
        <v>0</v>
      </c>
      <c r="C132" s="1" t="b">
        <f>'Saisie des données'!C110=Dashboard!$B$10</f>
        <v>0</v>
      </c>
      <c r="D132" s="1" t="b">
        <f>MOD(ROW('Saisie des données'!I110),2)=1</f>
        <v>0</v>
      </c>
      <c r="E132" s="1" t="b">
        <f t="shared" si="3"/>
        <v>0</v>
      </c>
    </row>
    <row r="133" spans="1:5" x14ac:dyDescent="0.3">
      <c r="A133" s="1">
        <f>ROW('Saisie des données'!I111)</f>
        <v>111</v>
      </c>
      <c r="B133" s="1" t="b">
        <f>'Saisie des données'!B111=Dashboard!$B$8</f>
        <v>0</v>
      </c>
      <c r="C133" s="1" t="b">
        <f>'Saisie des données'!C111=Dashboard!$B$10</f>
        <v>0</v>
      </c>
      <c r="D133" s="1" t="b">
        <f>MOD(ROW('Saisie des données'!I111),2)=1</f>
        <v>1</v>
      </c>
      <c r="E133" s="1" t="b">
        <f t="shared" si="3"/>
        <v>0</v>
      </c>
    </row>
    <row r="134" spans="1:5" x14ac:dyDescent="0.3">
      <c r="A134" s="1">
        <f>ROW('Saisie des données'!I112)</f>
        <v>112</v>
      </c>
      <c r="B134" s="1" t="b">
        <f>'Saisie des données'!B112=Dashboard!$B$8</f>
        <v>0</v>
      </c>
      <c r="C134" s="1" t="b">
        <f>'Saisie des données'!C112=Dashboard!$B$10</f>
        <v>0</v>
      </c>
      <c r="D134" s="1" t="b">
        <f>MOD(ROW('Saisie des données'!I112),2)=1</f>
        <v>0</v>
      </c>
      <c r="E134" s="1" t="b">
        <f t="shared" si="3"/>
        <v>0</v>
      </c>
    </row>
    <row r="135" spans="1:5" x14ac:dyDescent="0.3">
      <c r="A135" s="1">
        <f>ROW('Saisie des données'!I113)</f>
        <v>113</v>
      </c>
      <c r="B135" s="1" t="b">
        <f>'Saisie des données'!B113=Dashboard!$B$8</f>
        <v>0</v>
      </c>
      <c r="C135" s="1" t="b">
        <f>'Saisie des données'!C113=Dashboard!$B$10</f>
        <v>0</v>
      </c>
      <c r="D135" s="1" t="b">
        <f>MOD(ROW('Saisie des données'!I113),2)=1</f>
        <v>1</v>
      </c>
      <c r="E135" s="1" t="b">
        <f t="shared" si="3"/>
        <v>0</v>
      </c>
    </row>
    <row r="136" spans="1:5" x14ac:dyDescent="0.3">
      <c r="A136" s="1">
        <f>ROW('Saisie des données'!I114)</f>
        <v>114</v>
      </c>
      <c r="B136" s="1" t="b">
        <f>'Saisie des données'!B114=Dashboard!$B$8</f>
        <v>0</v>
      </c>
      <c r="C136" s="1" t="b">
        <f>'Saisie des données'!C114=Dashboard!$B$10</f>
        <v>0</v>
      </c>
      <c r="D136" s="1" t="b">
        <f>MOD(ROW('Saisie des données'!I114),2)=1</f>
        <v>0</v>
      </c>
      <c r="E136" s="1" t="b">
        <f t="shared" si="3"/>
        <v>0</v>
      </c>
    </row>
    <row r="137" spans="1:5" x14ac:dyDescent="0.3">
      <c r="A137" s="1">
        <f>ROW('Saisie des données'!I115)</f>
        <v>115</v>
      </c>
      <c r="B137" s="1" t="b">
        <f>'Saisie des données'!B115=Dashboard!$B$8</f>
        <v>0</v>
      </c>
      <c r="C137" s="1" t="b">
        <f>'Saisie des données'!C115=Dashboard!$B$10</f>
        <v>0</v>
      </c>
      <c r="D137" s="1" t="b">
        <f>MOD(ROW('Saisie des données'!I115),2)=1</f>
        <v>1</v>
      </c>
      <c r="E137" s="1" t="b">
        <f>AND(B138,C138,D138)</f>
        <v>0</v>
      </c>
    </row>
    <row r="138" spans="1:5" x14ac:dyDescent="0.3">
      <c r="A138" s="1">
        <f>ROW('Saisie des données'!I116)</f>
        <v>116</v>
      </c>
      <c r="B138" s="1" t="b">
        <f>'Saisie des données'!B116=Dashboard!$B$8</f>
        <v>0</v>
      </c>
      <c r="C138" s="1" t="b">
        <f>'Saisie des données'!C116=Dashboard!$B$10</f>
        <v>0</v>
      </c>
      <c r="D138" s="1" t="b">
        <f>MOD(ROW('Saisie des données'!I116),2)=1</f>
        <v>0</v>
      </c>
      <c r="E138" s="1" t="b">
        <f t="shared" ref="E138:E158" si="4">AND(B139,C139,D139)</f>
        <v>0</v>
      </c>
    </row>
    <row r="139" spans="1:5" x14ac:dyDescent="0.3">
      <c r="A139" s="1">
        <f>ROW('Saisie des données'!I117)</f>
        <v>117</v>
      </c>
      <c r="B139" s="1" t="b">
        <f>'Saisie des données'!B117=Dashboard!$B$8</f>
        <v>0</v>
      </c>
      <c r="C139" s="1" t="b">
        <f>'Saisie des données'!C117=Dashboard!$B$10</f>
        <v>0</v>
      </c>
      <c r="D139" s="1" t="b">
        <f>MOD(ROW('Saisie des données'!I117),2)=1</f>
        <v>1</v>
      </c>
      <c r="E139" s="1" t="b">
        <f t="shared" si="4"/>
        <v>0</v>
      </c>
    </row>
    <row r="140" spans="1:5" x14ac:dyDescent="0.3">
      <c r="A140" s="1">
        <f>ROW('Saisie des données'!I118)</f>
        <v>118</v>
      </c>
      <c r="B140" s="1" t="b">
        <f>'Saisie des données'!B118=Dashboard!$B$8</f>
        <v>0</v>
      </c>
      <c r="C140" s="1" t="b">
        <f>'Saisie des données'!C118=Dashboard!$B$10</f>
        <v>0</v>
      </c>
      <c r="D140" s="1" t="b">
        <f>MOD(ROW('Saisie des données'!I118),2)=1</f>
        <v>0</v>
      </c>
      <c r="E140" s="1" t="b">
        <f t="shared" si="4"/>
        <v>0</v>
      </c>
    </row>
    <row r="141" spans="1:5" x14ac:dyDescent="0.3">
      <c r="A141" s="1">
        <f>ROW('Saisie des données'!I119)</f>
        <v>119</v>
      </c>
      <c r="B141" s="1" t="b">
        <f>'Saisie des données'!B119=Dashboard!$B$8</f>
        <v>0</v>
      </c>
      <c r="C141" s="1" t="b">
        <f>'Saisie des données'!C119=Dashboard!$B$10</f>
        <v>0</v>
      </c>
      <c r="D141" s="1" t="b">
        <f>MOD(ROW('Saisie des données'!I119),2)=1</f>
        <v>1</v>
      </c>
      <c r="E141" s="1" t="b">
        <f t="shared" si="4"/>
        <v>0</v>
      </c>
    </row>
    <row r="142" spans="1:5" x14ac:dyDescent="0.3">
      <c r="A142" s="1">
        <f>ROW('Saisie des données'!I120)</f>
        <v>120</v>
      </c>
      <c r="B142" s="1" t="b">
        <f>'Saisie des données'!B120=Dashboard!$B$8</f>
        <v>0</v>
      </c>
      <c r="C142" s="1" t="b">
        <f>'Saisie des données'!C120=Dashboard!$B$10</f>
        <v>0</v>
      </c>
      <c r="D142" s="1" t="b">
        <f>MOD(ROW('Saisie des données'!I120),2)=1</f>
        <v>0</v>
      </c>
      <c r="E142" s="1" t="b">
        <f t="shared" si="4"/>
        <v>0</v>
      </c>
    </row>
    <row r="143" spans="1:5" x14ac:dyDescent="0.3">
      <c r="A143" s="1">
        <f>ROW('Saisie des données'!I121)</f>
        <v>121</v>
      </c>
      <c r="B143" s="1" t="b">
        <f>'Saisie des données'!B121=Dashboard!$B$8</f>
        <v>0</v>
      </c>
      <c r="C143" s="1" t="b">
        <f>'Saisie des données'!C121=Dashboard!$B$10</f>
        <v>0</v>
      </c>
      <c r="D143" s="1" t="b">
        <f>MOD(ROW('Saisie des données'!I121),2)=1</f>
        <v>1</v>
      </c>
      <c r="E143" s="1" t="b">
        <f t="shared" si="4"/>
        <v>0</v>
      </c>
    </row>
    <row r="144" spans="1:5" x14ac:dyDescent="0.3">
      <c r="A144" s="1">
        <f>ROW('Saisie des données'!I122)</f>
        <v>122</v>
      </c>
      <c r="B144" s="1" t="b">
        <f>'Saisie des données'!B122=Dashboard!$B$8</f>
        <v>0</v>
      </c>
      <c r="C144" s="1" t="b">
        <f>'Saisie des données'!C122=Dashboard!$B$10</f>
        <v>0</v>
      </c>
      <c r="D144" s="1" t="b">
        <f>MOD(ROW('Saisie des données'!I122),2)=1</f>
        <v>0</v>
      </c>
      <c r="E144" s="1" t="b">
        <f t="shared" si="4"/>
        <v>0</v>
      </c>
    </row>
    <row r="145" spans="1:5" x14ac:dyDescent="0.3">
      <c r="A145" s="1">
        <f>ROW('Saisie des données'!I123)</f>
        <v>123</v>
      </c>
      <c r="B145" s="1" t="b">
        <f>'Saisie des données'!B123=Dashboard!$B$8</f>
        <v>0</v>
      </c>
      <c r="C145" s="1" t="b">
        <f>'Saisie des données'!C123=Dashboard!$B$10</f>
        <v>0</v>
      </c>
      <c r="D145" s="1" t="b">
        <f>MOD(ROW('Saisie des données'!I123),2)=1</f>
        <v>1</v>
      </c>
      <c r="E145" s="1" t="b">
        <f t="shared" si="4"/>
        <v>0</v>
      </c>
    </row>
    <row r="146" spans="1:5" x14ac:dyDescent="0.3">
      <c r="A146" s="1">
        <f>ROW('Saisie des données'!I124)</f>
        <v>124</v>
      </c>
      <c r="B146" s="1" t="b">
        <f>'Saisie des données'!B124=Dashboard!$B$8</f>
        <v>0</v>
      </c>
      <c r="C146" s="1" t="b">
        <f>'Saisie des données'!C124=Dashboard!$B$10</f>
        <v>0</v>
      </c>
      <c r="D146" s="1" t="b">
        <f>MOD(ROW('Saisie des données'!I124),2)=1</f>
        <v>0</v>
      </c>
      <c r="E146" s="1" t="b">
        <f t="shared" si="4"/>
        <v>0</v>
      </c>
    </row>
    <row r="147" spans="1:5" x14ac:dyDescent="0.3">
      <c r="A147" s="1">
        <f>ROW('Saisie des données'!I125)</f>
        <v>125</v>
      </c>
      <c r="B147" s="1" t="b">
        <f>'Saisie des données'!B125=Dashboard!$B$8</f>
        <v>0</v>
      </c>
      <c r="C147" s="1" t="b">
        <f>'Saisie des données'!C125=Dashboard!$B$10</f>
        <v>0</v>
      </c>
      <c r="D147" s="1" t="b">
        <f>MOD(ROW('Saisie des données'!I125),2)=1</f>
        <v>1</v>
      </c>
      <c r="E147" s="1" t="b">
        <f t="shared" si="4"/>
        <v>0</v>
      </c>
    </row>
    <row r="148" spans="1:5" x14ac:dyDescent="0.3">
      <c r="A148" s="1">
        <f>ROW('Saisie des données'!I126)</f>
        <v>126</v>
      </c>
      <c r="B148" s="1" t="b">
        <f>'Saisie des données'!B126=Dashboard!$B$8</f>
        <v>0</v>
      </c>
      <c r="C148" s="1" t="b">
        <f>'Saisie des données'!C126=Dashboard!$B$10</f>
        <v>0</v>
      </c>
      <c r="D148" s="1" t="b">
        <f>MOD(ROW('Saisie des données'!I126),2)=1</f>
        <v>0</v>
      </c>
      <c r="E148" s="1" t="b">
        <f t="shared" si="4"/>
        <v>0</v>
      </c>
    </row>
    <row r="149" spans="1:5" x14ac:dyDescent="0.3">
      <c r="A149" s="1">
        <f>ROW('Saisie des données'!I127)</f>
        <v>127</v>
      </c>
      <c r="B149" s="1" t="b">
        <f>'Saisie des données'!B127=Dashboard!$B$8</f>
        <v>0</v>
      </c>
      <c r="C149" s="1" t="b">
        <f>'Saisie des données'!C127=Dashboard!$B$10</f>
        <v>0</v>
      </c>
      <c r="D149" s="1" t="b">
        <f>MOD(ROW('Saisie des données'!I127),2)=1</f>
        <v>1</v>
      </c>
      <c r="E149" s="1" t="b">
        <f t="shared" si="4"/>
        <v>0</v>
      </c>
    </row>
    <row r="150" spans="1:5" x14ac:dyDescent="0.3">
      <c r="A150" s="1">
        <f>ROW('Saisie des données'!I128)</f>
        <v>128</v>
      </c>
      <c r="B150" s="1" t="b">
        <f>'Saisie des données'!B128=Dashboard!$B$8</f>
        <v>0</v>
      </c>
      <c r="C150" s="1" t="b">
        <f>'Saisie des données'!C128=Dashboard!$B$10</f>
        <v>0</v>
      </c>
      <c r="D150" s="1" t="b">
        <f>MOD(ROW('Saisie des données'!I128),2)=1</f>
        <v>0</v>
      </c>
      <c r="E150" s="1" t="b">
        <f t="shared" si="4"/>
        <v>0</v>
      </c>
    </row>
    <row r="151" spans="1:5" x14ac:dyDescent="0.3">
      <c r="A151" s="1">
        <f>ROW('Saisie des données'!I129)</f>
        <v>129</v>
      </c>
      <c r="B151" s="1" t="b">
        <f>'Saisie des données'!B129=Dashboard!$B$8</f>
        <v>0</v>
      </c>
      <c r="C151" s="1" t="b">
        <f>'Saisie des données'!C129=Dashboard!$B$10</f>
        <v>0</v>
      </c>
      <c r="D151" s="1" t="b">
        <f>MOD(ROW('Saisie des données'!I129),2)=1</f>
        <v>1</v>
      </c>
      <c r="E151" s="1" t="b">
        <f t="shared" si="4"/>
        <v>0</v>
      </c>
    </row>
    <row r="152" spans="1:5" x14ac:dyDescent="0.3">
      <c r="A152" s="1">
        <f>ROW('Saisie des données'!I130)</f>
        <v>130</v>
      </c>
      <c r="B152" s="1" t="b">
        <f>'Saisie des données'!B130=Dashboard!$B$8</f>
        <v>0</v>
      </c>
      <c r="C152" s="1" t="b">
        <f>'Saisie des données'!C130=Dashboard!$B$10</f>
        <v>0</v>
      </c>
      <c r="D152" s="1" t="b">
        <f>MOD(ROW('Saisie des données'!I130),2)=1</f>
        <v>0</v>
      </c>
      <c r="E152" s="1" t="b">
        <f t="shared" si="4"/>
        <v>0</v>
      </c>
    </row>
    <row r="153" spans="1:5" x14ac:dyDescent="0.3">
      <c r="A153" s="1">
        <f>ROW('Saisie des données'!I131)</f>
        <v>131</v>
      </c>
      <c r="B153" s="1" t="b">
        <f>'Saisie des données'!B131=Dashboard!$B$8</f>
        <v>0</v>
      </c>
      <c r="C153" s="1" t="b">
        <f>'Saisie des données'!C131=Dashboard!$B$10</f>
        <v>0</v>
      </c>
      <c r="D153" s="1" t="b">
        <f>MOD(ROW('Saisie des données'!I131),2)=1</f>
        <v>1</v>
      </c>
      <c r="E153" s="1" t="b">
        <f t="shared" si="4"/>
        <v>0</v>
      </c>
    </row>
    <row r="154" spans="1:5" x14ac:dyDescent="0.3">
      <c r="A154" s="1">
        <f>ROW('Saisie des données'!I132)</f>
        <v>132</v>
      </c>
      <c r="B154" s="1" t="b">
        <f>'Saisie des données'!B132=Dashboard!$B$8</f>
        <v>0</v>
      </c>
      <c r="C154" s="1" t="b">
        <f>'Saisie des données'!C132=Dashboard!$B$10</f>
        <v>0</v>
      </c>
      <c r="D154" s="1" t="b">
        <f>MOD(ROW('Saisie des données'!I132),2)=1</f>
        <v>0</v>
      </c>
      <c r="E154" s="1" t="b">
        <f t="shared" si="4"/>
        <v>0</v>
      </c>
    </row>
    <row r="155" spans="1:5" x14ac:dyDescent="0.3">
      <c r="A155" s="1">
        <f>ROW('Saisie des données'!I133)</f>
        <v>133</v>
      </c>
      <c r="B155" s="1" t="b">
        <f>'Saisie des données'!B133=Dashboard!$B$8</f>
        <v>0</v>
      </c>
      <c r="C155" s="1" t="b">
        <f>'Saisie des données'!C133=Dashboard!$B$10</f>
        <v>0</v>
      </c>
      <c r="D155" s="1" t="b">
        <f>MOD(ROW('Saisie des données'!I133),2)=1</f>
        <v>1</v>
      </c>
      <c r="E155" s="1" t="b">
        <f t="shared" si="4"/>
        <v>0</v>
      </c>
    </row>
    <row r="156" spans="1:5" x14ac:dyDescent="0.3">
      <c r="A156" s="1">
        <f>ROW('Saisie des données'!I134)</f>
        <v>134</v>
      </c>
      <c r="B156" s="1" t="b">
        <f>'Saisie des données'!B134=Dashboard!$B$8</f>
        <v>0</v>
      </c>
      <c r="C156" s="1" t="b">
        <f>'Saisie des données'!C134=Dashboard!$B$10</f>
        <v>0</v>
      </c>
      <c r="D156" s="1" t="b">
        <f>MOD(ROW('Saisie des données'!I134),2)=1</f>
        <v>0</v>
      </c>
      <c r="E156" s="1" t="b">
        <f t="shared" si="4"/>
        <v>0</v>
      </c>
    </row>
    <row r="157" spans="1:5" x14ac:dyDescent="0.3">
      <c r="A157" s="1">
        <f>ROW('Saisie des données'!I135)</f>
        <v>135</v>
      </c>
      <c r="B157" s="1" t="b">
        <f>'Saisie des données'!B135=Dashboard!$B$8</f>
        <v>0</v>
      </c>
      <c r="C157" s="1" t="b">
        <f>'Saisie des données'!C135=Dashboard!$B$10</f>
        <v>0</v>
      </c>
      <c r="D157" s="1" t="b">
        <f>MOD(ROW('Saisie des données'!I135),2)=1</f>
        <v>1</v>
      </c>
      <c r="E157" s="1" t="b">
        <f t="shared" si="4"/>
        <v>0</v>
      </c>
    </row>
    <row r="158" spans="1:5" x14ac:dyDescent="0.3">
      <c r="A158" s="1">
        <f>ROW('Saisie des données'!I136)</f>
        <v>136</v>
      </c>
      <c r="B158" s="1" t="b">
        <f>'Saisie des données'!B136=Dashboard!$B$8</f>
        <v>0</v>
      </c>
      <c r="C158" s="1" t="b">
        <f>'Saisie des données'!C136=Dashboard!$B$10</f>
        <v>0</v>
      </c>
      <c r="D158" s="1" t="b">
        <f>MOD(ROW('Saisie des données'!I136),2)=1</f>
        <v>0</v>
      </c>
      <c r="E158" s="1" t="b">
        <f t="shared" si="4"/>
        <v>0</v>
      </c>
    </row>
    <row r="159" spans="1:5" x14ac:dyDescent="0.3">
      <c r="A159" s="1">
        <f>ROW('Saisie des données'!I137)</f>
        <v>137</v>
      </c>
      <c r="B159" s="1" t="b">
        <f>'Saisie des données'!B137=Dashboard!$B$8</f>
        <v>0</v>
      </c>
      <c r="C159" s="1" t="b">
        <f>'Saisie des données'!C137=Dashboard!$B$10</f>
        <v>0</v>
      </c>
      <c r="D159" s="1" t="b">
        <f>MOD(ROW('Saisie des données'!I137),2)=1</f>
        <v>1</v>
      </c>
      <c r="E159" s="1" t="b">
        <f>AND(B160,C160,D160)</f>
        <v>0</v>
      </c>
    </row>
    <row r="160" spans="1:5" x14ac:dyDescent="0.3">
      <c r="A160" s="1">
        <f>ROW('Saisie des données'!I138)</f>
        <v>138</v>
      </c>
      <c r="B160" s="1" t="b">
        <f>'Saisie des données'!B138=Dashboard!$B$8</f>
        <v>0</v>
      </c>
      <c r="C160" s="1" t="b">
        <f>'Saisie des données'!C138=Dashboard!$B$10</f>
        <v>0</v>
      </c>
      <c r="D160" s="1" t="b">
        <f>MOD(ROW('Saisie des données'!I138),2)=1</f>
        <v>0</v>
      </c>
      <c r="E160" s="1" t="b">
        <f t="shared" ref="E160:E223" si="5">AND(B161,C161,D161)</f>
        <v>0</v>
      </c>
    </row>
    <row r="161" spans="1:5" x14ac:dyDescent="0.3">
      <c r="A161" s="1">
        <f>ROW('Saisie des données'!I139)</f>
        <v>139</v>
      </c>
      <c r="B161" s="1" t="b">
        <f>'Saisie des données'!B139=Dashboard!$B$8</f>
        <v>0</v>
      </c>
      <c r="C161" s="1" t="b">
        <f>'Saisie des données'!C139=Dashboard!$B$10</f>
        <v>0</v>
      </c>
      <c r="D161" s="1" t="b">
        <f>MOD(ROW('Saisie des données'!I139),2)=1</f>
        <v>1</v>
      </c>
      <c r="E161" s="1" t="b">
        <f t="shared" si="5"/>
        <v>0</v>
      </c>
    </row>
    <row r="162" spans="1:5" x14ac:dyDescent="0.3">
      <c r="A162" s="1">
        <f>ROW('Saisie des données'!I140)</f>
        <v>140</v>
      </c>
      <c r="B162" s="1" t="b">
        <f>'Saisie des données'!B140=Dashboard!$B$8</f>
        <v>0</v>
      </c>
      <c r="C162" s="1" t="b">
        <f>'Saisie des données'!C140=Dashboard!$B$10</f>
        <v>0</v>
      </c>
      <c r="D162" s="1" t="b">
        <f>MOD(ROW('Saisie des données'!I140),2)=1</f>
        <v>0</v>
      </c>
      <c r="E162" s="1" t="b">
        <f t="shared" si="5"/>
        <v>0</v>
      </c>
    </row>
    <row r="163" spans="1:5" x14ac:dyDescent="0.3">
      <c r="A163" s="1">
        <f>ROW('Saisie des données'!I141)</f>
        <v>141</v>
      </c>
      <c r="B163" s="1" t="b">
        <f>'Saisie des données'!B141=Dashboard!$B$8</f>
        <v>0</v>
      </c>
      <c r="C163" s="1" t="b">
        <f>'Saisie des données'!C141=Dashboard!$B$10</f>
        <v>0</v>
      </c>
      <c r="D163" s="1" t="b">
        <f>MOD(ROW('Saisie des données'!I141),2)=1</f>
        <v>1</v>
      </c>
      <c r="E163" s="1" t="b">
        <f t="shared" si="5"/>
        <v>0</v>
      </c>
    </row>
    <row r="164" spans="1:5" x14ac:dyDescent="0.3">
      <c r="A164" s="1">
        <f>ROW('Saisie des données'!I142)</f>
        <v>142</v>
      </c>
      <c r="B164" s="1" t="b">
        <f>'Saisie des données'!B142=Dashboard!$B$8</f>
        <v>0</v>
      </c>
      <c r="C164" s="1" t="b">
        <f>'Saisie des données'!C142=Dashboard!$B$10</f>
        <v>0</v>
      </c>
      <c r="D164" s="1" t="b">
        <f>MOD(ROW('Saisie des données'!I142),2)=1</f>
        <v>0</v>
      </c>
      <c r="E164" s="1" t="b">
        <f t="shared" si="5"/>
        <v>0</v>
      </c>
    </row>
    <row r="165" spans="1:5" x14ac:dyDescent="0.3">
      <c r="A165" s="1">
        <f>ROW('Saisie des données'!I143)</f>
        <v>143</v>
      </c>
      <c r="B165" s="1" t="b">
        <f>'Saisie des données'!B143=Dashboard!$B$8</f>
        <v>0</v>
      </c>
      <c r="C165" s="1" t="b">
        <f>'Saisie des données'!C143=Dashboard!$B$10</f>
        <v>0</v>
      </c>
      <c r="D165" s="1" t="b">
        <f>MOD(ROW('Saisie des données'!I143),2)=1</f>
        <v>1</v>
      </c>
      <c r="E165" s="1" t="b">
        <f t="shared" si="5"/>
        <v>0</v>
      </c>
    </row>
    <row r="166" spans="1:5" x14ac:dyDescent="0.3">
      <c r="A166" s="1">
        <f>ROW('Saisie des données'!I144)</f>
        <v>144</v>
      </c>
      <c r="B166" s="1" t="b">
        <f>'Saisie des données'!B144=Dashboard!$B$8</f>
        <v>0</v>
      </c>
      <c r="C166" s="1" t="b">
        <f>'Saisie des données'!C144=Dashboard!$B$10</f>
        <v>0</v>
      </c>
      <c r="D166" s="1" t="b">
        <f>MOD(ROW('Saisie des données'!I144),2)=1</f>
        <v>0</v>
      </c>
      <c r="E166" s="1" t="b">
        <f t="shared" si="5"/>
        <v>0</v>
      </c>
    </row>
    <row r="167" spans="1:5" x14ac:dyDescent="0.3">
      <c r="A167" s="1">
        <f>ROW('Saisie des données'!I145)</f>
        <v>145</v>
      </c>
      <c r="B167" s="1" t="b">
        <f>'Saisie des données'!B145=Dashboard!$B$8</f>
        <v>0</v>
      </c>
      <c r="C167" s="1" t="b">
        <f>'Saisie des données'!C145=Dashboard!$B$10</f>
        <v>0</v>
      </c>
      <c r="D167" s="1" t="b">
        <f>MOD(ROW('Saisie des données'!I145),2)=1</f>
        <v>1</v>
      </c>
      <c r="E167" s="1" t="b">
        <f t="shared" si="5"/>
        <v>0</v>
      </c>
    </row>
    <row r="168" spans="1:5" x14ac:dyDescent="0.3">
      <c r="A168" s="1">
        <f>ROW('Saisie des données'!I146)</f>
        <v>146</v>
      </c>
      <c r="B168" s="1" t="b">
        <f>'Saisie des données'!B146=Dashboard!$B$8</f>
        <v>0</v>
      </c>
      <c r="C168" s="1" t="b">
        <f>'Saisie des données'!C146=Dashboard!$B$10</f>
        <v>0</v>
      </c>
      <c r="D168" s="1" t="b">
        <f>MOD(ROW('Saisie des données'!I146),2)=1</f>
        <v>0</v>
      </c>
      <c r="E168" s="1" t="b">
        <f t="shared" si="5"/>
        <v>0</v>
      </c>
    </row>
    <row r="169" spans="1:5" x14ac:dyDescent="0.3">
      <c r="A169" s="1">
        <f>ROW('Saisie des données'!I147)</f>
        <v>147</v>
      </c>
      <c r="B169" s="1" t="b">
        <f>'Saisie des données'!B147=Dashboard!$B$8</f>
        <v>0</v>
      </c>
      <c r="C169" s="1" t="b">
        <f>'Saisie des données'!C147=Dashboard!$B$10</f>
        <v>0</v>
      </c>
      <c r="D169" s="1" t="b">
        <f>MOD(ROW('Saisie des données'!I147),2)=1</f>
        <v>1</v>
      </c>
      <c r="E169" s="1" t="b">
        <f t="shared" si="5"/>
        <v>0</v>
      </c>
    </row>
    <row r="170" spans="1:5" x14ac:dyDescent="0.3">
      <c r="A170" s="1">
        <f>ROW('Saisie des données'!I148)</f>
        <v>148</v>
      </c>
      <c r="B170" s="1" t="b">
        <f>'Saisie des données'!B148=Dashboard!$B$8</f>
        <v>0</v>
      </c>
      <c r="C170" s="1" t="b">
        <f>'Saisie des données'!C148=Dashboard!$B$10</f>
        <v>0</v>
      </c>
      <c r="D170" s="1" t="b">
        <f>MOD(ROW('Saisie des données'!I148),2)=1</f>
        <v>0</v>
      </c>
      <c r="E170" s="1" t="b">
        <f t="shared" si="5"/>
        <v>0</v>
      </c>
    </row>
    <row r="171" spans="1:5" x14ac:dyDescent="0.3">
      <c r="A171" s="1">
        <f>ROW('Saisie des données'!I149)</f>
        <v>149</v>
      </c>
      <c r="B171" s="1" t="b">
        <f>'Saisie des données'!B149=Dashboard!$B$8</f>
        <v>0</v>
      </c>
      <c r="C171" s="1" t="b">
        <f>'Saisie des données'!C149=Dashboard!$B$10</f>
        <v>0</v>
      </c>
      <c r="D171" s="1" t="b">
        <f>MOD(ROW('Saisie des données'!I149),2)=1</f>
        <v>1</v>
      </c>
      <c r="E171" s="1" t="b">
        <f t="shared" si="5"/>
        <v>0</v>
      </c>
    </row>
    <row r="172" spans="1:5" x14ac:dyDescent="0.3">
      <c r="A172" s="1">
        <f>ROW('Saisie des données'!I150)</f>
        <v>150</v>
      </c>
      <c r="B172" s="1" t="b">
        <f>'Saisie des données'!B150=Dashboard!$B$8</f>
        <v>0</v>
      </c>
      <c r="C172" s="1" t="b">
        <f>'Saisie des données'!C150=Dashboard!$B$10</f>
        <v>0</v>
      </c>
      <c r="D172" s="1" t="b">
        <f>MOD(ROW('Saisie des données'!I150),2)=1</f>
        <v>0</v>
      </c>
      <c r="E172" s="1" t="b">
        <f t="shared" si="5"/>
        <v>0</v>
      </c>
    </row>
    <row r="173" spans="1:5" x14ac:dyDescent="0.3">
      <c r="A173" s="1">
        <f>ROW('Saisie des données'!I151)</f>
        <v>151</v>
      </c>
      <c r="B173" s="1" t="b">
        <f>'Saisie des données'!B151=Dashboard!$B$8</f>
        <v>0</v>
      </c>
      <c r="C173" s="1" t="b">
        <f>'Saisie des données'!C151=Dashboard!$B$10</f>
        <v>0</v>
      </c>
      <c r="D173" s="1" t="b">
        <f>MOD(ROW('Saisie des données'!I151),2)=1</f>
        <v>1</v>
      </c>
      <c r="E173" s="1" t="b">
        <f t="shared" si="5"/>
        <v>0</v>
      </c>
    </row>
    <row r="174" spans="1:5" x14ac:dyDescent="0.3">
      <c r="A174" s="1">
        <f>ROW('Saisie des données'!I152)</f>
        <v>152</v>
      </c>
      <c r="B174" s="1" t="b">
        <f>'Saisie des données'!B152=Dashboard!$B$8</f>
        <v>0</v>
      </c>
      <c r="C174" s="1" t="b">
        <f>'Saisie des données'!C152=Dashboard!$B$10</f>
        <v>0</v>
      </c>
      <c r="D174" s="1" t="b">
        <f>MOD(ROW('Saisie des données'!I152),2)=1</f>
        <v>0</v>
      </c>
      <c r="E174" s="1" t="b">
        <f t="shared" si="5"/>
        <v>0</v>
      </c>
    </row>
    <row r="175" spans="1:5" x14ac:dyDescent="0.3">
      <c r="A175" s="1">
        <f>ROW('Saisie des données'!I153)</f>
        <v>153</v>
      </c>
      <c r="B175" s="1" t="b">
        <f>'Saisie des données'!B153=Dashboard!$B$8</f>
        <v>0</v>
      </c>
      <c r="C175" s="1" t="b">
        <f>'Saisie des données'!C153=Dashboard!$B$10</f>
        <v>0</v>
      </c>
      <c r="D175" s="1" t="b">
        <f>MOD(ROW('Saisie des données'!I153),2)=1</f>
        <v>1</v>
      </c>
      <c r="E175" s="1" t="b">
        <f t="shared" si="5"/>
        <v>0</v>
      </c>
    </row>
    <row r="176" spans="1:5" x14ac:dyDescent="0.3">
      <c r="A176" s="1">
        <f>ROW('Saisie des données'!I154)</f>
        <v>154</v>
      </c>
      <c r="B176" s="1" t="b">
        <f>'Saisie des données'!B154=Dashboard!$B$8</f>
        <v>0</v>
      </c>
      <c r="C176" s="1" t="b">
        <f>'Saisie des données'!C154=Dashboard!$B$10</f>
        <v>0</v>
      </c>
      <c r="D176" s="1" t="b">
        <f>MOD(ROW('Saisie des données'!I154),2)=1</f>
        <v>0</v>
      </c>
      <c r="E176" s="1" t="b">
        <f t="shared" si="5"/>
        <v>0</v>
      </c>
    </row>
    <row r="177" spans="1:5" x14ac:dyDescent="0.3">
      <c r="A177" s="1">
        <f>ROW('Saisie des données'!I155)</f>
        <v>155</v>
      </c>
      <c r="B177" s="1" t="b">
        <f>'Saisie des données'!B155=Dashboard!$B$8</f>
        <v>0</v>
      </c>
      <c r="C177" s="1" t="b">
        <f>'Saisie des données'!C155=Dashboard!$B$10</f>
        <v>0</v>
      </c>
      <c r="D177" s="1" t="b">
        <f>MOD(ROW('Saisie des données'!I155),2)=1</f>
        <v>1</v>
      </c>
      <c r="E177" s="1" t="b">
        <f t="shared" si="5"/>
        <v>0</v>
      </c>
    </row>
    <row r="178" spans="1:5" x14ac:dyDescent="0.3">
      <c r="A178" s="1">
        <f>ROW('Saisie des données'!I156)</f>
        <v>156</v>
      </c>
      <c r="B178" s="1" t="b">
        <f>'Saisie des données'!B156=Dashboard!$B$8</f>
        <v>0</v>
      </c>
      <c r="C178" s="1" t="b">
        <f>'Saisie des données'!C156=Dashboard!$B$10</f>
        <v>0</v>
      </c>
      <c r="D178" s="1" t="b">
        <f>MOD(ROW('Saisie des données'!I156),2)=1</f>
        <v>0</v>
      </c>
      <c r="E178" s="1" t="b">
        <f t="shared" si="5"/>
        <v>0</v>
      </c>
    </row>
    <row r="179" spans="1:5" x14ac:dyDescent="0.3">
      <c r="A179" s="1">
        <f>ROW('Saisie des données'!I157)</f>
        <v>157</v>
      </c>
      <c r="B179" s="1" t="b">
        <f>'Saisie des données'!B157=Dashboard!$B$8</f>
        <v>0</v>
      </c>
      <c r="C179" s="1" t="b">
        <f>'Saisie des données'!C157=Dashboard!$B$10</f>
        <v>0</v>
      </c>
      <c r="D179" s="1" t="b">
        <f>MOD(ROW('Saisie des données'!I157),2)=1</f>
        <v>1</v>
      </c>
      <c r="E179" s="1" t="b">
        <f t="shared" si="5"/>
        <v>0</v>
      </c>
    </row>
    <row r="180" spans="1:5" x14ac:dyDescent="0.3">
      <c r="A180" s="1">
        <f>ROW('Saisie des données'!I158)</f>
        <v>158</v>
      </c>
      <c r="B180" s="1" t="b">
        <f>'Saisie des données'!B158=Dashboard!$B$8</f>
        <v>0</v>
      </c>
      <c r="C180" s="1" t="b">
        <f>'Saisie des données'!C158=Dashboard!$B$10</f>
        <v>0</v>
      </c>
      <c r="D180" s="1" t="b">
        <f>MOD(ROW('Saisie des données'!I158),2)=1</f>
        <v>0</v>
      </c>
      <c r="E180" s="1" t="b">
        <f t="shared" si="5"/>
        <v>0</v>
      </c>
    </row>
    <row r="181" spans="1:5" x14ac:dyDescent="0.3">
      <c r="A181" s="1">
        <f>ROW('Saisie des données'!I159)</f>
        <v>159</v>
      </c>
      <c r="B181" s="1" t="b">
        <f>'Saisie des données'!B159=Dashboard!$B$8</f>
        <v>0</v>
      </c>
      <c r="C181" s="1" t="b">
        <f>'Saisie des données'!C159=Dashboard!$B$10</f>
        <v>0</v>
      </c>
      <c r="D181" s="1" t="b">
        <f>MOD(ROW('Saisie des données'!I159),2)=1</f>
        <v>1</v>
      </c>
      <c r="E181" s="1" t="b">
        <f t="shared" si="5"/>
        <v>0</v>
      </c>
    </row>
    <row r="182" spans="1:5" x14ac:dyDescent="0.3">
      <c r="A182" s="1">
        <f>ROW('Saisie des données'!I160)</f>
        <v>160</v>
      </c>
      <c r="B182" s="1" t="b">
        <f>'Saisie des données'!B160=Dashboard!$B$8</f>
        <v>0</v>
      </c>
      <c r="C182" s="1" t="b">
        <f>'Saisie des données'!C160=Dashboard!$B$10</f>
        <v>0</v>
      </c>
      <c r="D182" s="1" t="b">
        <f>MOD(ROW('Saisie des données'!I160),2)=1</f>
        <v>0</v>
      </c>
      <c r="E182" s="1" t="b">
        <f t="shared" si="5"/>
        <v>0</v>
      </c>
    </row>
    <row r="183" spans="1:5" x14ac:dyDescent="0.3">
      <c r="A183" s="1">
        <f>ROW('Saisie des données'!I161)</f>
        <v>161</v>
      </c>
      <c r="B183" s="1" t="b">
        <f>'Saisie des données'!B161=Dashboard!$B$8</f>
        <v>0</v>
      </c>
      <c r="C183" s="1" t="b">
        <f>'Saisie des données'!C161=Dashboard!$B$10</f>
        <v>0</v>
      </c>
      <c r="D183" s="1" t="b">
        <f>MOD(ROW('Saisie des données'!I161),2)=1</f>
        <v>1</v>
      </c>
      <c r="E183" s="1" t="b">
        <f t="shared" si="5"/>
        <v>0</v>
      </c>
    </row>
    <row r="184" spans="1:5" x14ac:dyDescent="0.3">
      <c r="A184" s="1">
        <f>ROW('Saisie des données'!I162)</f>
        <v>162</v>
      </c>
      <c r="B184" s="1" t="b">
        <f>'Saisie des données'!B162=Dashboard!$B$8</f>
        <v>0</v>
      </c>
      <c r="C184" s="1" t="b">
        <f>'Saisie des données'!C162=Dashboard!$B$10</f>
        <v>0</v>
      </c>
      <c r="D184" s="1" t="b">
        <f>MOD(ROW('Saisie des données'!I162),2)=1</f>
        <v>0</v>
      </c>
      <c r="E184" s="1" t="b">
        <f t="shared" si="5"/>
        <v>0</v>
      </c>
    </row>
    <row r="185" spans="1:5" x14ac:dyDescent="0.3">
      <c r="A185" s="1">
        <f>ROW('Saisie des données'!I163)</f>
        <v>163</v>
      </c>
      <c r="B185" s="1" t="b">
        <f>'Saisie des données'!B163=Dashboard!$B$8</f>
        <v>0</v>
      </c>
      <c r="C185" s="1" t="b">
        <f>'Saisie des données'!C163=Dashboard!$B$10</f>
        <v>0</v>
      </c>
      <c r="D185" s="1" t="b">
        <f>MOD(ROW('Saisie des données'!I163),2)=1</f>
        <v>1</v>
      </c>
      <c r="E185" s="1" t="b">
        <f t="shared" si="5"/>
        <v>0</v>
      </c>
    </row>
    <row r="186" spans="1:5" x14ac:dyDescent="0.3">
      <c r="A186" s="1">
        <f>ROW('Saisie des données'!I164)</f>
        <v>164</v>
      </c>
      <c r="B186" s="1" t="b">
        <f>'Saisie des données'!B164=Dashboard!$B$8</f>
        <v>0</v>
      </c>
      <c r="C186" s="1" t="b">
        <f>'Saisie des données'!C164=Dashboard!$B$10</f>
        <v>0</v>
      </c>
      <c r="D186" s="1" t="b">
        <f>MOD(ROW('Saisie des données'!I164),2)=1</f>
        <v>0</v>
      </c>
      <c r="E186" s="1" t="b">
        <f t="shared" si="5"/>
        <v>0</v>
      </c>
    </row>
    <row r="187" spans="1:5" x14ac:dyDescent="0.3">
      <c r="A187" s="1">
        <f>ROW('Saisie des données'!I165)</f>
        <v>165</v>
      </c>
      <c r="B187" s="1" t="b">
        <f>'Saisie des données'!B165=Dashboard!$B$8</f>
        <v>0</v>
      </c>
      <c r="C187" s="1" t="b">
        <f>'Saisie des données'!C165=Dashboard!$B$10</f>
        <v>0</v>
      </c>
      <c r="D187" s="1" t="b">
        <f>MOD(ROW('Saisie des données'!I165),2)=1</f>
        <v>1</v>
      </c>
      <c r="E187" s="1" t="b">
        <f t="shared" si="5"/>
        <v>0</v>
      </c>
    </row>
    <row r="188" spans="1:5" x14ac:dyDescent="0.3">
      <c r="A188" s="1">
        <f>ROW('Saisie des données'!I166)</f>
        <v>166</v>
      </c>
      <c r="B188" s="1" t="b">
        <f>'Saisie des données'!B166=Dashboard!$B$8</f>
        <v>0</v>
      </c>
      <c r="C188" s="1" t="b">
        <f>'Saisie des données'!C166=Dashboard!$B$10</f>
        <v>0</v>
      </c>
      <c r="D188" s="1" t="b">
        <f>MOD(ROW('Saisie des données'!I166),2)=1</f>
        <v>0</v>
      </c>
      <c r="E188" s="1" t="b">
        <f>AND(B189,C189,D189)</f>
        <v>0</v>
      </c>
    </row>
    <row r="189" spans="1:5" x14ac:dyDescent="0.3">
      <c r="A189" s="1">
        <f>ROW('Saisie des données'!I167)</f>
        <v>167</v>
      </c>
      <c r="B189" s="1" t="b">
        <f>'Saisie des données'!B167=Dashboard!$B$8</f>
        <v>0</v>
      </c>
      <c r="C189" s="1" t="b">
        <f>'Saisie des données'!C167=Dashboard!$B$10</f>
        <v>0</v>
      </c>
      <c r="D189" s="1" t="b">
        <f>MOD(ROW('Saisie des données'!I167),2)=1</f>
        <v>1</v>
      </c>
      <c r="E189" s="1" t="b">
        <f t="shared" si="5"/>
        <v>0</v>
      </c>
    </row>
    <row r="190" spans="1:5" x14ac:dyDescent="0.3">
      <c r="A190" s="1">
        <f>ROW('Saisie des données'!I168)</f>
        <v>168</v>
      </c>
      <c r="B190" s="1" t="b">
        <f>'Saisie des données'!B168=Dashboard!$B$8</f>
        <v>0</v>
      </c>
      <c r="C190" s="1" t="b">
        <f>'Saisie des données'!C168=Dashboard!$B$10</f>
        <v>0</v>
      </c>
      <c r="D190" s="1" t="b">
        <f>MOD(ROW('Saisie des données'!I168),2)=1</f>
        <v>0</v>
      </c>
      <c r="E190" s="1" t="b">
        <f t="shared" si="5"/>
        <v>0</v>
      </c>
    </row>
    <row r="191" spans="1:5" x14ac:dyDescent="0.3">
      <c r="A191" s="1">
        <f>ROW('Saisie des données'!I169)</f>
        <v>169</v>
      </c>
      <c r="B191" s="1" t="b">
        <f>'Saisie des données'!B169=Dashboard!$B$8</f>
        <v>0</v>
      </c>
      <c r="C191" s="1" t="b">
        <f>'Saisie des données'!C169=Dashboard!$B$10</f>
        <v>0</v>
      </c>
      <c r="D191" s="1" t="b">
        <f>MOD(ROW('Saisie des données'!I169),2)=1</f>
        <v>1</v>
      </c>
      <c r="E191" s="1" t="b">
        <f t="shared" si="5"/>
        <v>0</v>
      </c>
    </row>
    <row r="192" spans="1:5" x14ac:dyDescent="0.3">
      <c r="A192" s="1">
        <f>ROW('Saisie des données'!I170)</f>
        <v>170</v>
      </c>
      <c r="B192" s="1" t="b">
        <f>'Saisie des données'!B170=Dashboard!$B$8</f>
        <v>0</v>
      </c>
      <c r="C192" s="1" t="b">
        <f>'Saisie des données'!C170=Dashboard!$B$10</f>
        <v>0</v>
      </c>
      <c r="D192" s="1" t="b">
        <f>MOD(ROW('Saisie des données'!I170),2)=1</f>
        <v>0</v>
      </c>
      <c r="E192" s="1" t="b">
        <f t="shared" si="5"/>
        <v>0</v>
      </c>
    </row>
    <row r="193" spans="1:5" x14ac:dyDescent="0.3">
      <c r="A193" s="1">
        <f>ROW('Saisie des données'!I171)</f>
        <v>171</v>
      </c>
      <c r="B193" s="1" t="b">
        <f>'Saisie des données'!B171=Dashboard!$B$8</f>
        <v>0</v>
      </c>
      <c r="C193" s="1" t="b">
        <f>'Saisie des données'!C171=Dashboard!$B$10</f>
        <v>0</v>
      </c>
      <c r="D193" s="1" t="b">
        <f>MOD(ROW('Saisie des données'!I171),2)=1</f>
        <v>1</v>
      </c>
      <c r="E193" s="1" t="b">
        <f t="shared" si="5"/>
        <v>0</v>
      </c>
    </row>
    <row r="194" spans="1:5" x14ac:dyDescent="0.3">
      <c r="A194" s="1">
        <f>ROW('Saisie des données'!I172)</f>
        <v>172</v>
      </c>
      <c r="B194" s="1" t="b">
        <f>'Saisie des données'!B172=Dashboard!$B$8</f>
        <v>0</v>
      </c>
      <c r="C194" s="1" t="b">
        <f>'Saisie des données'!C172=Dashboard!$B$10</f>
        <v>0</v>
      </c>
      <c r="D194" s="1" t="b">
        <f>MOD(ROW('Saisie des données'!I172),2)=1</f>
        <v>0</v>
      </c>
      <c r="E194" s="1" t="b">
        <f t="shared" si="5"/>
        <v>0</v>
      </c>
    </row>
    <row r="195" spans="1:5" x14ac:dyDescent="0.3">
      <c r="A195" s="1">
        <f>ROW('Saisie des données'!I173)</f>
        <v>173</v>
      </c>
      <c r="B195" s="1" t="b">
        <f>'Saisie des données'!B173=Dashboard!$B$8</f>
        <v>0</v>
      </c>
      <c r="C195" s="1" t="b">
        <f>'Saisie des données'!C173=Dashboard!$B$10</f>
        <v>0</v>
      </c>
      <c r="D195" s="1" t="b">
        <f>MOD(ROW('Saisie des données'!I173),2)=1</f>
        <v>1</v>
      </c>
      <c r="E195" s="1" t="b">
        <f t="shared" si="5"/>
        <v>0</v>
      </c>
    </row>
    <row r="196" spans="1:5" x14ac:dyDescent="0.3">
      <c r="A196" s="1">
        <f>ROW('Saisie des données'!I174)</f>
        <v>174</v>
      </c>
      <c r="B196" s="1" t="b">
        <f>'Saisie des données'!B174=Dashboard!$B$8</f>
        <v>0</v>
      </c>
      <c r="C196" s="1" t="b">
        <f>'Saisie des données'!C174=Dashboard!$B$10</f>
        <v>0</v>
      </c>
      <c r="D196" s="1" t="b">
        <f>MOD(ROW('Saisie des données'!I174),2)=1</f>
        <v>0</v>
      </c>
      <c r="E196" s="1" t="b">
        <f t="shared" si="5"/>
        <v>0</v>
      </c>
    </row>
    <row r="197" spans="1:5" x14ac:dyDescent="0.3">
      <c r="A197" s="1">
        <f>ROW('Saisie des données'!I175)</f>
        <v>175</v>
      </c>
      <c r="B197" s="1" t="b">
        <f>'Saisie des données'!B175=Dashboard!$B$8</f>
        <v>0</v>
      </c>
      <c r="C197" s="1" t="b">
        <f>'Saisie des données'!C175=Dashboard!$B$10</f>
        <v>0</v>
      </c>
      <c r="D197" s="1" t="b">
        <f>MOD(ROW('Saisie des données'!I175),2)=1</f>
        <v>1</v>
      </c>
      <c r="E197" s="1" t="b">
        <f t="shared" si="5"/>
        <v>0</v>
      </c>
    </row>
    <row r="198" spans="1:5" x14ac:dyDescent="0.3">
      <c r="A198" s="1">
        <f>ROW('Saisie des données'!I176)</f>
        <v>176</v>
      </c>
      <c r="B198" s="1" t="b">
        <f>'Saisie des données'!B176=Dashboard!$B$8</f>
        <v>0</v>
      </c>
      <c r="C198" s="1" t="b">
        <f>'Saisie des données'!C176=Dashboard!$B$10</f>
        <v>0</v>
      </c>
      <c r="D198" s="1" t="b">
        <f>MOD(ROW('Saisie des données'!I176),2)=1</f>
        <v>0</v>
      </c>
      <c r="E198" s="1" t="b">
        <f t="shared" si="5"/>
        <v>0</v>
      </c>
    </row>
    <row r="199" spans="1:5" x14ac:dyDescent="0.3">
      <c r="A199" s="1">
        <f>ROW('Saisie des données'!I177)</f>
        <v>177</v>
      </c>
      <c r="B199" s="1" t="b">
        <f>'Saisie des données'!B177=Dashboard!$B$8</f>
        <v>0</v>
      </c>
      <c r="C199" s="1" t="b">
        <f>'Saisie des données'!C177=Dashboard!$B$10</f>
        <v>0</v>
      </c>
      <c r="D199" s="1" t="b">
        <f>MOD(ROW('Saisie des données'!I177),2)=1</f>
        <v>1</v>
      </c>
      <c r="E199" s="1" t="b">
        <f t="shared" si="5"/>
        <v>0</v>
      </c>
    </row>
    <row r="200" spans="1:5" x14ac:dyDescent="0.3">
      <c r="A200" s="1">
        <f>ROW('Saisie des données'!I178)</f>
        <v>178</v>
      </c>
      <c r="B200" s="1" t="b">
        <f>'Saisie des données'!B178=Dashboard!$B$8</f>
        <v>0</v>
      </c>
      <c r="C200" s="1" t="b">
        <f>'Saisie des données'!C178=Dashboard!$B$10</f>
        <v>0</v>
      </c>
      <c r="D200" s="1" t="b">
        <f>MOD(ROW('Saisie des données'!I178),2)=1</f>
        <v>0</v>
      </c>
      <c r="E200" s="1" t="b">
        <f t="shared" si="5"/>
        <v>0</v>
      </c>
    </row>
    <row r="201" spans="1:5" x14ac:dyDescent="0.3">
      <c r="A201" s="1">
        <f>ROW('Saisie des données'!I179)</f>
        <v>179</v>
      </c>
      <c r="B201" s="1" t="b">
        <f>'Saisie des données'!B179=Dashboard!$B$8</f>
        <v>0</v>
      </c>
      <c r="C201" s="1" t="b">
        <f>'Saisie des données'!C179=Dashboard!$B$10</f>
        <v>0</v>
      </c>
      <c r="D201" s="1" t="b">
        <f>MOD(ROW('Saisie des données'!I179),2)=1</f>
        <v>1</v>
      </c>
      <c r="E201" s="1" t="b">
        <f t="shared" si="5"/>
        <v>0</v>
      </c>
    </row>
    <row r="202" spans="1:5" x14ac:dyDescent="0.3">
      <c r="A202" s="1">
        <f>ROW('Saisie des données'!I180)</f>
        <v>180</v>
      </c>
      <c r="B202" s="1" t="b">
        <f>'Saisie des données'!B180=Dashboard!$B$8</f>
        <v>0</v>
      </c>
      <c r="C202" s="1" t="b">
        <f>'Saisie des données'!C180=Dashboard!$B$10</f>
        <v>0</v>
      </c>
      <c r="D202" s="1" t="b">
        <f>MOD(ROW('Saisie des données'!I180),2)=1</f>
        <v>0</v>
      </c>
      <c r="E202" s="1" t="b">
        <f t="shared" si="5"/>
        <v>0</v>
      </c>
    </row>
    <row r="203" spans="1:5" x14ac:dyDescent="0.3">
      <c r="A203" s="1">
        <f>ROW('Saisie des données'!I181)</f>
        <v>181</v>
      </c>
      <c r="B203" s="1" t="b">
        <f>'Saisie des données'!B181=Dashboard!$B$8</f>
        <v>0</v>
      </c>
      <c r="C203" s="1" t="b">
        <f>'Saisie des données'!C181=Dashboard!$B$10</f>
        <v>0</v>
      </c>
      <c r="D203" s="1" t="b">
        <f>MOD(ROW('Saisie des données'!I181),2)=1</f>
        <v>1</v>
      </c>
      <c r="E203" s="1" t="b">
        <f t="shared" si="5"/>
        <v>0</v>
      </c>
    </row>
    <row r="204" spans="1:5" x14ac:dyDescent="0.3">
      <c r="A204" s="1">
        <f>ROW('Saisie des données'!I182)</f>
        <v>182</v>
      </c>
      <c r="B204" s="1" t="b">
        <f>'Saisie des données'!B182=Dashboard!$B$8</f>
        <v>0</v>
      </c>
      <c r="C204" s="1" t="b">
        <f>'Saisie des données'!C182=Dashboard!$B$10</f>
        <v>0</v>
      </c>
      <c r="D204" s="1" t="b">
        <f>MOD(ROW('Saisie des données'!I182),2)=1</f>
        <v>0</v>
      </c>
      <c r="E204" s="1" t="b">
        <f t="shared" si="5"/>
        <v>0</v>
      </c>
    </row>
    <row r="205" spans="1:5" x14ac:dyDescent="0.3">
      <c r="A205" s="1">
        <f>ROW('Saisie des données'!I183)</f>
        <v>183</v>
      </c>
      <c r="B205" s="1" t="b">
        <f>'Saisie des données'!B183=Dashboard!$B$8</f>
        <v>0</v>
      </c>
      <c r="C205" s="1" t="b">
        <f>'Saisie des données'!C183=Dashboard!$B$10</f>
        <v>0</v>
      </c>
      <c r="D205" s="1" t="b">
        <f>MOD(ROW('Saisie des données'!I183),2)=1</f>
        <v>1</v>
      </c>
      <c r="E205" s="1" t="b">
        <f t="shared" si="5"/>
        <v>0</v>
      </c>
    </row>
    <row r="206" spans="1:5" x14ac:dyDescent="0.3">
      <c r="A206" s="1">
        <f>ROW('Saisie des données'!I184)</f>
        <v>184</v>
      </c>
      <c r="B206" s="1" t="b">
        <f>'Saisie des données'!B184=Dashboard!$B$8</f>
        <v>0</v>
      </c>
      <c r="C206" s="1" t="b">
        <f>'Saisie des données'!C184=Dashboard!$B$10</f>
        <v>0</v>
      </c>
      <c r="D206" s="1" t="b">
        <f>MOD(ROW('Saisie des données'!I184),2)=1</f>
        <v>0</v>
      </c>
      <c r="E206" s="1" t="b">
        <f t="shared" si="5"/>
        <v>0</v>
      </c>
    </row>
    <row r="207" spans="1:5" x14ac:dyDescent="0.3">
      <c r="A207" s="1">
        <f>ROW('Saisie des données'!I185)</f>
        <v>185</v>
      </c>
      <c r="B207" s="1" t="b">
        <f>'Saisie des données'!B185=Dashboard!$B$8</f>
        <v>0</v>
      </c>
      <c r="C207" s="1" t="b">
        <f>'Saisie des données'!C185=Dashboard!$B$10</f>
        <v>0</v>
      </c>
      <c r="D207" s="1" t="b">
        <f>MOD(ROW('Saisie des données'!I185),2)=1</f>
        <v>1</v>
      </c>
      <c r="E207" s="1" t="b">
        <f t="shared" si="5"/>
        <v>0</v>
      </c>
    </row>
    <row r="208" spans="1:5" x14ac:dyDescent="0.3">
      <c r="A208" s="1">
        <f>ROW('Saisie des données'!I186)</f>
        <v>186</v>
      </c>
      <c r="B208" s="1" t="b">
        <f>'Saisie des données'!B186=Dashboard!$B$8</f>
        <v>0</v>
      </c>
      <c r="C208" s="1" t="b">
        <f>'Saisie des données'!C186=Dashboard!$B$10</f>
        <v>0</v>
      </c>
      <c r="D208" s="1" t="b">
        <f>MOD(ROW('Saisie des données'!I186),2)=1</f>
        <v>0</v>
      </c>
      <c r="E208" s="1" t="b">
        <f t="shared" si="5"/>
        <v>0</v>
      </c>
    </row>
    <row r="209" spans="1:5" x14ac:dyDescent="0.3">
      <c r="A209" s="1">
        <f>ROW('Saisie des données'!I187)</f>
        <v>187</v>
      </c>
      <c r="B209" s="1" t="b">
        <f>'Saisie des données'!B187=Dashboard!$B$8</f>
        <v>0</v>
      </c>
      <c r="C209" s="1" t="b">
        <f>'Saisie des données'!C187=Dashboard!$B$10</f>
        <v>0</v>
      </c>
      <c r="D209" s="1" t="b">
        <f>MOD(ROW('Saisie des données'!I187),2)=1</f>
        <v>1</v>
      </c>
      <c r="E209" s="1" t="b">
        <f t="shared" si="5"/>
        <v>0</v>
      </c>
    </row>
    <row r="210" spans="1:5" x14ac:dyDescent="0.3">
      <c r="A210" s="1">
        <f>ROW('Saisie des données'!I188)</f>
        <v>188</v>
      </c>
      <c r="B210" s="1" t="b">
        <f>'Saisie des données'!B188=Dashboard!$B$8</f>
        <v>0</v>
      </c>
      <c r="C210" s="1" t="b">
        <f>'Saisie des données'!C188=Dashboard!$B$10</f>
        <v>0</v>
      </c>
      <c r="D210" s="1" t="b">
        <f>MOD(ROW('Saisie des données'!I188),2)=1</f>
        <v>0</v>
      </c>
      <c r="E210" s="1" t="b">
        <f>AND(B211,C211,D211)</f>
        <v>0</v>
      </c>
    </row>
    <row r="211" spans="1:5" x14ac:dyDescent="0.3">
      <c r="A211" s="1">
        <f>ROW('Saisie des données'!I189)</f>
        <v>189</v>
      </c>
      <c r="B211" s="1" t="b">
        <f>'Saisie des données'!B189=Dashboard!$B$8</f>
        <v>0</v>
      </c>
      <c r="C211" s="1" t="b">
        <f>'Saisie des données'!C189=Dashboard!$B$10</f>
        <v>0</v>
      </c>
      <c r="D211" s="1" t="b">
        <f>MOD(ROW('Saisie des données'!I189),2)=1</f>
        <v>1</v>
      </c>
      <c r="E211" s="1" t="b">
        <f t="shared" si="5"/>
        <v>0</v>
      </c>
    </row>
    <row r="212" spans="1:5" x14ac:dyDescent="0.3">
      <c r="A212" s="1">
        <f>ROW('Saisie des données'!I190)</f>
        <v>190</v>
      </c>
      <c r="B212" s="1" t="b">
        <f>'Saisie des données'!B190=Dashboard!$B$8</f>
        <v>0</v>
      </c>
      <c r="C212" s="1" t="b">
        <f>'Saisie des données'!C190=Dashboard!$B$10</f>
        <v>0</v>
      </c>
      <c r="D212" s="1" t="b">
        <f>MOD(ROW('Saisie des données'!I190),2)=1</f>
        <v>0</v>
      </c>
      <c r="E212" s="1" t="b">
        <f t="shared" si="5"/>
        <v>0</v>
      </c>
    </row>
    <row r="213" spans="1:5" x14ac:dyDescent="0.3">
      <c r="A213" s="1">
        <f>ROW('Saisie des données'!I191)</f>
        <v>191</v>
      </c>
      <c r="B213" s="1" t="b">
        <f>'Saisie des données'!B191=Dashboard!$B$8</f>
        <v>0</v>
      </c>
      <c r="C213" s="1" t="b">
        <f>'Saisie des données'!C191=Dashboard!$B$10</f>
        <v>0</v>
      </c>
      <c r="D213" s="1" t="b">
        <f>MOD(ROW('Saisie des données'!I191),2)=1</f>
        <v>1</v>
      </c>
      <c r="E213" s="1" t="b">
        <f t="shared" si="5"/>
        <v>0</v>
      </c>
    </row>
    <row r="214" spans="1:5" x14ac:dyDescent="0.3">
      <c r="A214" s="1">
        <f>ROW('Saisie des données'!I192)</f>
        <v>192</v>
      </c>
      <c r="B214" s="1" t="b">
        <f>'Saisie des données'!B192=Dashboard!$B$8</f>
        <v>0</v>
      </c>
      <c r="C214" s="1" t="b">
        <f>'Saisie des données'!C192=Dashboard!$B$10</f>
        <v>0</v>
      </c>
      <c r="D214" s="1" t="b">
        <f>MOD(ROW('Saisie des données'!I192),2)=1</f>
        <v>0</v>
      </c>
      <c r="E214" s="1" t="b">
        <f t="shared" si="5"/>
        <v>0</v>
      </c>
    </row>
    <row r="215" spans="1:5" x14ac:dyDescent="0.3">
      <c r="A215" s="1">
        <f>ROW('Saisie des données'!I193)</f>
        <v>193</v>
      </c>
      <c r="B215" s="1" t="b">
        <f>'Saisie des données'!B193=Dashboard!$B$8</f>
        <v>0</v>
      </c>
      <c r="C215" s="1" t="b">
        <f>'Saisie des données'!C193=Dashboard!$B$10</f>
        <v>0</v>
      </c>
      <c r="D215" s="1" t="b">
        <f>MOD(ROW('Saisie des données'!I193),2)=1</f>
        <v>1</v>
      </c>
      <c r="E215" s="1" t="b">
        <f t="shared" si="5"/>
        <v>0</v>
      </c>
    </row>
    <row r="216" spans="1:5" x14ac:dyDescent="0.3">
      <c r="A216" s="1">
        <f>ROW('Saisie des données'!I194)</f>
        <v>194</v>
      </c>
      <c r="B216" s="1" t="b">
        <f>'Saisie des données'!B194=Dashboard!$B$8</f>
        <v>0</v>
      </c>
      <c r="C216" s="1" t="b">
        <f>'Saisie des données'!C194=Dashboard!$B$10</f>
        <v>0</v>
      </c>
      <c r="D216" s="1" t="b">
        <f>MOD(ROW('Saisie des données'!I194),2)=1</f>
        <v>0</v>
      </c>
      <c r="E216" s="1" t="b">
        <f t="shared" si="5"/>
        <v>0</v>
      </c>
    </row>
    <row r="217" spans="1:5" x14ac:dyDescent="0.3">
      <c r="A217" s="1">
        <f>ROW('Saisie des données'!I195)</f>
        <v>195</v>
      </c>
      <c r="B217" s="1" t="b">
        <f>'Saisie des données'!B195=Dashboard!$B$8</f>
        <v>0</v>
      </c>
      <c r="C217" s="1" t="b">
        <f>'Saisie des données'!C195=Dashboard!$B$10</f>
        <v>0</v>
      </c>
      <c r="D217" s="1" t="b">
        <f>MOD(ROW('Saisie des données'!I195),2)=1</f>
        <v>1</v>
      </c>
      <c r="E217" s="1" t="b">
        <f t="shared" si="5"/>
        <v>0</v>
      </c>
    </row>
    <row r="218" spans="1:5" x14ac:dyDescent="0.3">
      <c r="A218" s="1">
        <f>ROW('Saisie des données'!I196)</f>
        <v>196</v>
      </c>
      <c r="B218" s="1" t="b">
        <f>'Saisie des données'!B196=Dashboard!$B$8</f>
        <v>0</v>
      </c>
      <c r="C218" s="1" t="b">
        <f>'Saisie des données'!C196=Dashboard!$B$10</f>
        <v>0</v>
      </c>
      <c r="D218" s="1" t="b">
        <f>MOD(ROW('Saisie des données'!I196),2)=1</f>
        <v>0</v>
      </c>
      <c r="E218" s="1" t="b">
        <f t="shared" si="5"/>
        <v>0</v>
      </c>
    </row>
    <row r="219" spans="1:5" x14ac:dyDescent="0.3">
      <c r="A219" s="1">
        <f>ROW('Saisie des données'!I197)</f>
        <v>197</v>
      </c>
      <c r="B219" s="1" t="b">
        <f>'Saisie des données'!B197=Dashboard!$B$8</f>
        <v>0</v>
      </c>
      <c r="C219" s="1" t="b">
        <f>'Saisie des données'!C197=Dashboard!$B$10</f>
        <v>0</v>
      </c>
      <c r="D219" s="1" t="b">
        <f>MOD(ROW('Saisie des données'!I197),2)=1</f>
        <v>1</v>
      </c>
      <c r="E219" s="1" t="b">
        <f t="shared" si="5"/>
        <v>0</v>
      </c>
    </row>
    <row r="220" spans="1:5" x14ac:dyDescent="0.3">
      <c r="A220" s="1">
        <f>ROW('Saisie des données'!I198)</f>
        <v>198</v>
      </c>
      <c r="B220" s="1" t="b">
        <f>'Saisie des données'!B198=Dashboard!$B$8</f>
        <v>0</v>
      </c>
      <c r="C220" s="1" t="b">
        <f>'Saisie des données'!C198=Dashboard!$B$10</f>
        <v>0</v>
      </c>
      <c r="D220" s="1" t="b">
        <f>MOD(ROW('Saisie des données'!I198),2)=1</f>
        <v>0</v>
      </c>
      <c r="E220" s="1" t="b">
        <f t="shared" si="5"/>
        <v>0</v>
      </c>
    </row>
    <row r="221" spans="1:5" x14ac:dyDescent="0.3">
      <c r="A221" s="1">
        <f>ROW('Saisie des données'!I199)</f>
        <v>199</v>
      </c>
      <c r="B221" s="1" t="b">
        <f>'Saisie des données'!B199=Dashboard!$B$8</f>
        <v>0</v>
      </c>
      <c r="C221" s="1" t="b">
        <f>'Saisie des données'!C199=Dashboard!$B$10</f>
        <v>0</v>
      </c>
      <c r="D221" s="1" t="b">
        <f>MOD(ROW('Saisie des données'!I199),2)=1</f>
        <v>1</v>
      </c>
      <c r="E221" s="1" t="b">
        <f t="shared" si="5"/>
        <v>0</v>
      </c>
    </row>
    <row r="222" spans="1:5" x14ac:dyDescent="0.3">
      <c r="A222" s="1">
        <f>ROW('Saisie des données'!I200)</f>
        <v>200</v>
      </c>
      <c r="B222" s="1" t="b">
        <f>'Saisie des données'!B200=Dashboard!$B$8</f>
        <v>0</v>
      </c>
      <c r="C222" s="1" t="b">
        <f>'Saisie des données'!C200=Dashboard!$B$10</f>
        <v>0</v>
      </c>
      <c r="D222" s="1" t="b">
        <f>MOD(ROW('Saisie des données'!I200),2)=1</f>
        <v>0</v>
      </c>
      <c r="E222" s="1" t="b">
        <f t="shared" si="5"/>
        <v>0</v>
      </c>
    </row>
    <row r="223" spans="1:5" x14ac:dyDescent="0.3">
      <c r="A223" s="1">
        <f>ROW('Saisie des données'!I201)</f>
        <v>201</v>
      </c>
      <c r="B223" s="1" t="b">
        <f>'Saisie des données'!B201=Dashboard!$B$8</f>
        <v>0</v>
      </c>
      <c r="C223" s="1" t="b">
        <f>'Saisie des données'!C201=Dashboard!$B$10</f>
        <v>0</v>
      </c>
      <c r="D223" s="1" t="b">
        <f>MOD(ROW('Saisie des données'!I201),2)=1</f>
        <v>1</v>
      </c>
      <c r="E223" s="1" t="b">
        <f t="shared" si="5"/>
        <v>0</v>
      </c>
    </row>
    <row r="224" spans="1:5" x14ac:dyDescent="0.3">
      <c r="A224" s="1">
        <f>ROW('Saisie des données'!I202)</f>
        <v>202</v>
      </c>
      <c r="B224" s="1" t="b">
        <f>'Saisie des données'!B202=Dashboard!$B$8</f>
        <v>0</v>
      </c>
      <c r="C224" s="1" t="b">
        <f>'Saisie des données'!C202=Dashboard!$B$10</f>
        <v>0</v>
      </c>
      <c r="D224" s="1" t="b">
        <f>MOD(ROW('Saisie des données'!I202),2)=1</f>
        <v>0</v>
      </c>
      <c r="E224" s="1" t="b">
        <f t="shared" ref="E224:E228" si="6">AND(B225,C225,D225)</f>
        <v>0</v>
      </c>
    </row>
    <row r="225" spans="1:5" x14ac:dyDescent="0.3">
      <c r="A225" s="1">
        <f>ROW('Saisie des données'!I203)</f>
        <v>203</v>
      </c>
      <c r="B225" s="1" t="b">
        <f>'Saisie des données'!B203=Dashboard!$B$8</f>
        <v>0</v>
      </c>
      <c r="C225" s="1" t="b">
        <f>'Saisie des données'!C203=Dashboard!$B$10</f>
        <v>0</v>
      </c>
      <c r="D225" s="1" t="b">
        <f>MOD(ROW('Saisie des données'!I203),2)=1</f>
        <v>1</v>
      </c>
      <c r="E225" s="1" t="b">
        <f t="shared" si="6"/>
        <v>0</v>
      </c>
    </row>
    <row r="226" spans="1:5" x14ac:dyDescent="0.3">
      <c r="A226" s="1">
        <f>ROW('Saisie des données'!I204)</f>
        <v>204</v>
      </c>
      <c r="B226" s="1" t="b">
        <f>'Saisie des données'!B204=Dashboard!$B$8</f>
        <v>0</v>
      </c>
      <c r="C226" s="1" t="b">
        <f>'Saisie des données'!C204=Dashboard!$B$10</f>
        <v>0</v>
      </c>
      <c r="D226" s="1" t="b">
        <f>MOD(ROW('Saisie des données'!I204),2)=1</f>
        <v>0</v>
      </c>
      <c r="E226" s="1" t="b">
        <f t="shared" si="6"/>
        <v>0</v>
      </c>
    </row>
    <row r="227" spans="1:5" x14ac:dyDescent="0.3">
      <c r="A227" s="1">
        <f>ROW('Saisie des données'!I205)</f>
        <v>205</v>
      </c>
      <c r="B227" s="1" t="b">
        <f>'Saisie des données'!B205=Dashboard!$B$8</f>
        <v>0</v>
      </c>
      <c r="C227" s="1" t="b">
        <f>'Saisie des données'!C205=Dashboard!$B$10</f>
        <v>0</v>
      </c>
      <c r="D227" s="1" t="b">
        <f>MOD(ROW('Saisie des données'!I205),2)=1</f>
        <v>1</v>
      </c>
      <c r="E227" s="1" t="b">
        <f t="shared" si="6"/>
        <v>0</v>
      </c>
    </row>
    <row r="228" spans="1:5" x14ac:dyDescent="0.3">
      <c r="A228" s="1">
        <f>ROW('Saisie des données'!I206)</f>
        <v>206</v>
      </c>
      <c r="B228" s="1" t="b">
        <f>'Saisie des données'!B206=Dashboard!$B$8</f>
        <v>0</v>
      </c>
      <c r="C228" s="1" t="b">
        <f>'Saisie des données'!C206=Dashboard!$B$10</f>
        <v>0</v>
      </c>
      <c r="D228" s="1" t="b">
        <f>MOD(ROW('Saisie des données'!I206),2)=1</f>
        <v>0</v>
      </c>
      <c r="E228" s="1" t="b">
        <f t="shared" si="6"/>
        <v>0</v>
      </c>
    </row>
    <row r="229" spans="1:5" x14ac:dyDescent="0.3">
      <c r="A229" s="1">
        <f>ROW('Saisie des données'!I207)</f>
        <v>207</v>
      </c>
      <c r="B229" s="1" t="b">
        <f>'Saisie des données'!B207=Dashboard!$B$8</f>
        <v>0</v>
      </c>
      <c r="C229" s="1" t="b">
        <f>'Saisie des données'!C207=Dashboard!$B$10</f>
        <v>0</v>
      </c>
      <c r="D229" s="1" t="b">
        <f>MOD(ROW('Saisie des données'!I207),2)=1</f>
        <v>1</v>
      </c>
      <c r="E229" s="1" t="b">
        <f t="shared" ref="E229:E234" si="7">AND(B230,C230,D230)</f>
        <v>0</v>
      </c>
    </row>
    <row r="230" spans="1:5" x14ac:dyDescent="0.3">
      <c r="A230" s="1">
        <f>ROW('Saisie des données'!I208)</f>
        <v>208</v>
      </c>
      <c r="B230" s="1" t="b">
        <f>'Saisie des données'!B208=Dashboard!$B$8</f>
        <v>0</v>
      </c>
      <c r="C230" s="1" t="b">
        <f>'Saisie des données'!C208=Dashboard!$B$10</f>
        <v>0</v>
      </c>
      <c r="D230" s="1" t="b">
        <f>MOD(ROW('Saisie des données'!I208),2)=1</f>
        <v>0</v>
      </c>
      <c r="E230" s="1" t="b">
        <f t="shared" si="7"/>
        <v>0</v>
      </c>
    </row>
    <row r="231" spans="1:5" x14ac:dyDescent="0.3">
      <c r="A231" s="1">
        <f>ROW('Saisie des données'!I209)</f>
        <v>209</v>
      </c>
      <c r="B231" s="1" t="b">
        <f>'Saisie des données'!B209=Dashboard!$B$8</f>
        <v>0</v>
      </c>
      <c r="C231" s="1" t="b">
        <f>'Saisie des données'!C209=Dashboard!$B$10</f>
        <v>0</v>
      </c>
      <c r="D231" s="1" t="b">
        <f>MOD(ROW('Saisie des données'!I209),2)=1</f>
        <v>1</v>
      </c>
      <c r="E231" s="1" t="b">
        <f t="shared" si="7"/>
        <v>0</v>
      </c>
    </row>
    <row r="232" spans="1:5" x14ac:dyDescent="0.3">
      <c r="A232" s="1">
        <f>ROW('Saisie des données'!I210)</f>
        <v>210</v>
      </c>
      <c r="B232" s="1" t="b">
        <f>'Saisie des données'!B210=Dashboard!$B$8</f>
        <v>0</v>
      </c>
      <c r="C232" s="1" t="b">
        <f>'Saisie des données'!C210=Dashboard!$B$10</f>
        <v>0</v>
      </c>
      <c r="D232" s="1" t="b">
        <f>MOD(ROW('Saisie des données'!I210),2)=1</f>
        <v>0</v>
      </c>
      <c r="E232" s="1" t="b">
        <f t="shared" si="7"/>
        <v>0</v>
      </c>
    </row>
    <row r="233" spans="1:5" x14ac:dyDescent="0.3">
      <c r="A233" s="1">
        <f>ROW('Saisie des données'!I211)</f>
        <v>211</v>
      </c>
      <c r="B233" s="1" t="b">
        <f>'Saisie des données'!B211=Dashboard!$B$8</f>
        <v>0</v>
      </c>
      <c r="C233" s="1" t="b">
        <f>'Saisie des données'!C211=Dashboard!$B$10</f>
        <v>0</v>
      </c>
      <c r="D233" s="1" t="b">
        <f>MOD(ROW('Saisie des données'!I211),2)=1</f>
        <v>1</v>
      </c>
      <c r="E233" s="1" t="b">
        <f t="shared" si="7"/>
        <v>0</v>
      </c>
    </row>
    <row r="234" spans="1:5" x14ac:dyDescent="0.3">
      <c r="A234" s="1">
        <f>ROW('Saisie des données'!I212)</f>
        <v>212</v>
      </c>
      <c r="B234" s="1" t="b">
        <f>'Saisie des données'!B212=Dashboard!$B$8</f>
        <v>0</v>
      </c>
      <c r="C234" s="1" t="b">
        <f>'Saisie des données'!C212=Dashboard!$B$10</f>
        <v>0</v>
      </c>
      <c r="D234" s="1" t="b">
        <f>MOD(ROW('Saisie des données'!I212),2)=1</f>
        <v>0</v>
      </c>
      <c r="E234" s="1" t="b">
        <f t="shared" si="7"/>
        <v>0</v>
      </c>
    </row>
    <row r="235" spans="1:5" x14ac:dyDescent="0.3">
      <c r="A235" s="1">
        <f>ROW('Saisie des données'!I213)</f>
        <v>213</v>
      </c>
      <c r="B235" s="1" t="b">
        <f>'Saisie des données'!B213=Dashboard!$B$8</f>
        <v>0</v>
      </c>
      <c r="C235" s="1" t="b">
        <f>'Saisie des données'!C213=Dashboard!$B$10</f>
        <v>0</v>
      </c>
      <c r="D235" s="1" t="b">
        <f>MOD(ROW('Saisie des données'!I213),2)=1</f>
        <v>1</v>
      </c>
      <c r="E235" s="1" t="e">
        <f>AND(#REF!,#REF!,#REF!)</f>
        <v>#REF!</v>
      </c>
    </row>
  </sheetData>
  <mergeCells count="4">
    <mergeCell ref="H3:H5"/>
    <mergeCell ref="B9:L10"/>
    <mergeCell ref="N9:AF10"/>
    <mergeCell ref="A1:O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Dashboard</vt:lpstr>
      <vt:lpstr>Saisie des données</vt:lpstr>
      <vt:lpstr>ParamètreType </vt:lpstr>
      <vt:lpstr>BaseGraphique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mickael mariaud</dc:creator>
  <cp:lastModifiedBy>mickael mariaud</cp:lastModifiedBy>
  <cp:lastPrinted>2025-11-19T17:13:26Z</cp:lastPrinted>
  <dcterms:created xsi:type="dcterms:W3CDTF">2025-11-17T13:56:32Z</dcterms:created>
  <dcterms:modified xsi:type="dcterms:W3CDTF">2025-11-24T12:31:36Z</dcterms:modified>
</cp:coreProperties>
</file>